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538EB619-B9EA-42E1-89DD-609414A3D2DC}" xr6:coauthVersionLast="47" xr6:coauthVersionMax="47" xr10:uidLastSave="{00000000-0000-0000-0000-000000000000}"/>
  <workbookProtection workbookAlgorithmName="SHA-512" workbookHashValue="lv58Gsd9yzlbu7vEAFdLtZVyT7VSxKsyXqypdXRI9iwWZ2VIM/k0KKCILZIT/BCbMZ4xOC15Kk44/E6n/hQIQQ==" workbookSaltValue="SylqzEn4zFNcnuXgsyWb/w=="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入力シート!$A$232</definedName>
    <definedName name="都道府県3">settings!$A$1</definedName>
    <definedName name="都道府県4">settings!$A$2</definedName>
    <definedName name="日付例">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4" i="1" l="1"/>
  <c r="A354" i="1"/>
  <c r="A345" i="1"/>
  <c r="A339" i="1"/>
  <c r="A334" i="1"/>
  <c r="A326" i="1"/>
  <c r="A321" i="1"/>
  <c r="A318" i="1"/>
  <c r="A310" i="1"/>
  <c r="A288" i="1"/>
  <c r="A284" i="1"/>
  <c r="A245" i="1"/>
  <c r="A232" i="1"/>
  <c r="A179"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82" i="1"/>
  <c r="E222" i="1" l="1"/>
  <c r="I227" i="1"/>
  <c r="I206" i="1"/>
  <c r="I194" i="1"/>
  <c r="I200" i="1" l="1"/>
  <c r="D114" i="1"/>
  <c r="D116" i="1" s="1"/>
  <c r="D118" i="1" s="1"/>
  <c r="D120" i="1" s="1"/>
  <c r="D122" i="1" s="1"/>
  <c r="D124" i="1" s="1"/>
  <c r="D126" i="1" s="1"/>
  <c r="A2" i="2" l="1"/>
  <c r="A1" i="2"/>
</calcChain>
</file>

<file path=xl/sharedStrings.xml><?xml version="1.0" encoding="utf-8"?>
<sst xmlns="http://schemas.openxmlformats.org/spreadsheetml/2006/main" count="602" uniqueCount="414">
  <si>
    <t>区分</t>
    <rPh sb="0" eb="2">
      <t>クブン</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</si>
  <si>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</si>
  <si>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</si>
  <si>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</si>
  <si>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</si>
  <si>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</si>
  <si>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</si>
  <si>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</si>
  <si>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自己資本額</t>
    <rPh sb="0" eb="2">
      <t>ジコ</t>
    </rPh>
    <rPh sb="2" eb="4">
      <t>シホン</t>
    </rPh>
    <rPh sb="4" eb="5">
      <t>ガク</t>
    </rPh>
    <phoneticPr fontId="5"/>
  </si>
  <si>
    <t xml:space="preserve"> (うち外国資本)</t>
    <phoneticPr fontId="6"/>
  </si>
  <si>
    <t>経営状況（流動比率）</t>
    <rPh sb="0" eb="2">
      <t>ケイエイ</t>
    </rPh>
    <rPh sb="2" eb="4">
      <t>ジョウキョウ</t>
    </rPh>
    <rPh sb="5" eb="7">
      <t>リュウドウ</t>
    </rPh>
    <rPh sb="7" eb="9">
      <t>ヒリツ</t>
    </rPh>
    <phoneticPr fontId="5"/>
  </si>
  <si>
    <t>流動比率（a/b×100）</t>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</si>
  <si>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</si>
  <si>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</si>
  <si>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</si>
  <si>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</si>
  <si>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</si>
  <si>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</si>
  <si>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例)カブシキガイシャスズキグミ  正式名称を全角カタカナで入力してください。</t>
    <phoneticPr fontId="5"/>
  </si>
  <si>
    <t>商号又は名称</t>
    <rPh sb="0" eb="2">
      <t>ショウゴウ</t>
    </rPh>
    <rPh sb="2" eb="3">
      <t>マタ</t>
    </rPh>
    <rPh sb="4" eb="6">
      <t>メイショウ</t>
    </rPh>
    <phoneticPr fontId="6"/>
  </si>
  <si>
    <t>例)株式会社鈴木組  正式名称で入力してください。</t>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</si>
  <si>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</si>
  <si>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</si>
  <si>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</si>
  <si>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 xml:space="preserve"> </t>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</si>
  <si>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</si>
  <si>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</si>
  <si>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</si>
  <si>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</si>
  <si>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</si>
  <si>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</si>
  <si>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</si>
  <si>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</si>
  <si>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</si>
  <si>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</si>
  <si>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</si>
  <si>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</si>
  <si>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</si>
  <si>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</si>
  <si>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</si>
  <si>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</si>
  <si>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</si>
  <si>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</si>
  <si>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</si>
  <si>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</si>
  <si>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</si>
  <si>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</si>
  <si>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</si>
  <si>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</si>
  <si>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</si>
  <si>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</si>
  <si>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</si>
  <si>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</si>
  <si>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</si>
  <si>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</si>
  <si>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</si>
  <si>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</si>
  <si>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</si>
  <si>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</si>
  <si>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</si>
  <si>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千円</t>
    <rPh sb="0" eb="2">
      <t>センエン</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</si>
  <si>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</si>
  <si>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</si>
  <si>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</si>
  <si>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創業・設立年月日</t>
    <rPh sb="0" eb="2">
      <t>ソウギョウ</t>
    </rPh>
    <rPh sb="3" eb="5">
      <t>セツリツ</t>
    </rPh>
    <rPh sb="5" eb="8">
      <t>ネンガッピ</t>
    </rPh>
    <phoneticPr fontId="6"/>
  </si>
  <si>
    <t>①技術関係職員</t>
    <rPh sb="1" eb="3">
      <t>ギジュツ</t>
    </rPh>
    <rPh sb="3" eb="5">
      <t>カンケイ</t>
    </rPh>
    <rPh sb="5" eb="7">
      <t>ショクイン</t>
    </rPh>
    <phoneticPr fontId="5"/>
  </si>
  <si>
    <t>②販売関係職員</t>
    <rPh sb="1" eb="3">
      <t>ハンバイ</t>
    </rPh>
    <rPh sb="3" eb="5">
      <t>カンケイ</t>
    </rPh>
    <rPh sb="5" eb="7">
      <t>ショクイン</t>
    </rPh>
    <phoneticPr fontId="5"/>
  </si>
  <si>
    <t>③事務関係職員</t>
    <rPh sb="1" eb="3">
      <t>ジム</t>
    </rPh>
    <rPh sb="3" eb="5">
      <t>カンケイ</t>
    </rPh>
    <phoneticPr fontId="6"/>
  </si>
  <si>
    <t>払込資本金</t>
    <rPh sb="0" eb="1">
      <t>ハラ</t>
    </rPh>
    <rPh sb="1" eb="2">
      <t>コ</t>
    </rPh>
    <rPh sb="2" eb="4">
      <t>シホン</t>
    </rPh>
    <rPh sb="4" eb="5">
      <t>キン</t>
    </rPh>
    <phoneticPr fontId="6"/>
  </si>
  <si>
    <t>準備金</t>
    <rPh sb="0" eb="3">
      <t>ジュンビキン</t>
    </rPh>
    <phoneticPr fontId="6"/>
  </si>
  <si>
    <t>積立金</t>
    <rPh sb="0" eb="2">
      <t>ツミタテ</t>
    </rPh>
    <rPh sb="2" eb="3">
      <t>キン</t>
    </rPh>
    <phoneticPr fontId="6"/>
  </si>
  <si>
    <t>繰越(欠損)金</t>
    <rPh sb="0" eb="2">
      <t>クリコシ</t>
    </rPh>
    <rPh sb="3" eb="5">
      <t>ケッソン</t>
    </rPh>
    <rPh sb="6" eb="7">
      <t>キン</t>
    </rPh>
    <phoneticPr fontId="5"/>
  </si>
  <si>
    <t>④計</t>
    <rPh sb="1" eb="2">
      <t>ケイ</t>
    </rPh>
    <phoneticPr fontId="5"/>
  </si>
  <si>
    <t>流動資産の額(a)</t>
    <rPh sb="0" eb="2">
      <t>リュウドウ</t>
    </rPh>
    <rPh sb="2" eb="4">
      <t>シサン</t>
    </rPh>
    <rPh sb="5" eb="6">
      <t>ガク</t>
    </rPh>
    <phoneticPr fontId="5"/>
  </si>
  <si>
    <t>流動負債の額(b)</t>
    <rPh sb="0" eb="2">
      <t>リュウドウ</t>
    </rPh>
    <rPh sb="2" eb="4">
      <t>フサイ</t>
    </rPh>
    <rPh sb="5" eb="6">
      <t>ガク</t>
    </rPh>
    <phoneticPr fontId="5"/>
  </si>
  <si>
    <t>直前第１年度決算(千円)</t>
    <rPh sb="2" eb="3">
      <t>ダイ</t>
    </rPh>
    <rPh sb="4" eb="6">
      <t>ネンド</t>
    </rPh>
    <rPh sb="9" eb="11">
      <t>センエン</t>
    </rPh>
    <phoneticPr fontId="5"/>
  </si>
  <si>
    <t>直前第２年度決算(千円)</t>
    <rPh sb="2" eb="3">
      <t>ダイ</t>
    </rPh>
    <rPh sb="9" eb="11">
      <t>センエン</t>
    </rPh>
    <phoneticPr fontId="5"/>
  </si>
  <si>
    <t>Ａ</t>
    <phoneticPr fontId="5"/>
  </si>
  <si>
    <t>Ｂ</t>
    <phoneticPr fontId="5"/>
  </si>
  <si>
    <t>Ｃ</t>
    <phoneticPr fontId="5"/>
  </si>
  <si>
    <t>Ｄ</t>
    <phoneticPr fontId="5"/>
  </si>
  <si>
    <r>
      <t xml:space="preserve">年間平均実績高(千円)
</t>
    </r>
    <r>
      <rPr>
        <u/>
        <sz val="11"/>
        <color theme="1"/>
        <rFont val="ＭＳ ゴシック"/>
        <family val="3"/>
        <charset val="128"/>
      </rPr>
      <t xml:space="preserve">Ａ+Ｂ+Ｃ+Ｄ
</t>
    </r>
    <r>
      <rPr>
        <sz val="11"/>
        <color theme="1"/>
        <rFont val="ＭＳ ゴシック"/>
        <family val="3"/>
        <charset val="128"/>
      </rPr>
      <t>２</t>
    </r>
    <rPh sb="0" eb="2">
      <t>ネンカン</t>
    </rPh>
    <rPh sb="2" eb="4">
      <t>ヘイキン</t>
    </rPh>
    <rPh sb="4" eb="6">
      <t>ジッセキ</t>
    </rPh>
    <rPh sb="6" eb="7">
      <t>ダカ</t>
    </rPh>
    <rPh sb="8" eb="10">
      <t>センエン</t>
    </rPh>
    <phoneticPr fontId="5"/>
  </si>
  <si>
    <t>申請要件</t>
    <phoneticPr fontId="5"/>
  </si>
  <si>
    <t>暴力団員による不当な行為の防止等に関する法律（平成３年法律第77号）第32条第１項各号に掲げる者でないこと。</t>
    <phoneticPr fontId="5"/>
  </si>
  <si>
    <t>H.支店及び営業所等</t>
    <phoneticPr fontId="5"/>
  </si>
  <si>
    <t>商号又は名称</t>
    <phoneticPr fontId="5"/>
  </si>
  <si>
    <t>氏名</t>
    <phoneticPr fontId="5"/>
  </si>
  <si>
    <t>郵便番号</t>
    <phoneticPr fontId="5"/>
  </si>
  <si>
    <t>所在地</t>
    <phoneticPr fontId="5"/>
  </si>
  <si>
    <t>F.業種情報</t>
    <rPh sb="2" eb="4">
      <t>ギョウシュ</t>
    </rPh>
    <rPh sb="4" eb="6">
      <t>ジョウホウ</t>
    </rPh>
    <phoneticPr fontId="5"/>
  </si>
  <si>
    <t>代表者職名</t>
    <phoneticPr fontId="5"/>
  </si>
  <si>
    <t>文具・事務用機器類</t>
    <phoneticPr fontId="5"/>
  </si>
  <si>
    <t>年間平均生産高又は年間平均販売高</t>
    <phoneticPr fontId="5"/>
  </si>
  <si>
    <t>リストから「○」を選択してください。</t>
    <phoneticPr fontId="5"/>
  </si>
  <si>
    <t>営業種別</t>
    <phoneticPr fontId="5"/>
  </si>
  <si>
    <t>営業種目</t>
    <phoneticPr fontId="5"/>
  </si>
  <si>
    <t>計算機、複写機、謄写機、ＯＡ機器等</t>
    <phoneticPr fontId="5"/>
  </si>
  <si>
    <t>机、椅子、応接セット、保管庫、金庫、ロッカー</t>
    <phoneticPr fontId="5"/>
  </si>
  <si>
    <t>用紙類、封筒、感光紙等</t>
    <phoneticPr fontId="5"/>
  </si>
  <si>
    <t>定規、ナンバリング、教材等</t>
    <phoneticPr fontId="5"/>
  </si>
  <si>
    <t>ゴム印、日付印等</t>
    <phoneticPr fontId="5"/>
  </si>
  <si>
    <t>紙</t>
    <phoneticPr fontId="5"/>
  </si>
  <si>
    <t>競争入札に参加を希望する種別等</t>
    <rPh sb="0" eb="2">
      <t>キョウソウ</t>
    </rPh>
    <rPh sb="2" eb="4">
      <t>ニュウサツ</t>
    </rPh>
    <rPh sb="5" eb="7">
      <t>サンカ</t>
    </rPh>
    <rPh sb="8" eb="10">
      <t>キボウ</t>
    </rPh>
    <rPh sb="12" eb="14">
      <t>シュベツ</t>
    </rPh>
    <rPh sb="14" eb="15">
      <t>トウ</t>
    </rPh>
    <phoneticPr fontId="6"/>
  </si>
  <si>
    <t>役務分類区分</t>
    <rPh sb="0" eb="2">
      <t>エキム</t>
    </rPh>
    <rPh sb="2" eb="4">
      <t>ブンルイ</t>
    </rPh>
    <rPh sb="4" eb="6">
      <t>クブン</t>
    </rPh>
    <phoneticPr fontId="5"/>
  </si>
  <si>
    <t>役務種目</t>
    <rPh sb="0" eb="2">
      <t>エキム</t>
    </rPh>
    <phoneticPr fontId="5"/>
  </si>
  <si>
    <t>主な取扱品目</t>
    <rPh sb="0" eb="1">
      <t>オモ</t>
    </rPh>
    <rPh sb="2" eb="4">
      <t>トリアツカイ</t>
    </rPh>
    <rPh sb="4" eb="6">
      <t>ヒンモク</t>
    </rPh>
    <phoneticPr fontId="5"/>
  </si>
  <si>
    <t>主な取扱品目（例）</t>
    <phoneticPr fontId="5"/>
  </si>
  <si>
    <t>文具・教材</t>
    <phoneticPr fontId="5"/>
  </si>
  <si>
    <t>印章</t>
    <phoneticPr fontId="5"/>
  </si>
  <si>
    <t>事務機器</t>
    <phoneticPr fontId="5"/>
  </si>
  <si>
    <t>事務用調度品</t>
    <phoneticPr fontId="5"/>
  </si>
  <si>
    <t>機械器具類</t>
    <phoneticPr fontId="5"/>
  </si>
  <si>
    <t>電気機器</t>
    <phoneticPr fontId="5"/>
  </si>
  <si>
    <t>医療機器</t>
    <phoneticPr fontId="5"/>
  </si>
  <si>
    <t>光学・理化学機器</t>
    <phoneticPr fontId="5"/>
  </si>
  <si>
    <t>防災機器</t>
    <phoneticPr fontId="5"/>
  </si>
  <si>
    <t>建設農林水産機器</t>
    <phoneticPr fontId="5"/>
  </si>
  <si>
    <t>厨房機器</t>
    <phoneticPr fontId="5"/>
  </si>
  <si>
    <t>冷暖房機器</t>
    <phoneticPr fontId="5"/>
  </si>
  <si>
    <t>諸機器</t>
    <phoneticPr fontId="5"/>
  </si>
  <si>
    <t>家庭用電気機器、電話機器、放送機器等</t>
    <phoneticPr fontId="5"/>
  </si>
  <si>
    <t>レントゲン、心電計等</t>
    <phoneticPr fontId="5"/>
  </si>
  <si>
    <t>光学機器、各種試験分析機器等</t>
    <phoneticPr fontId="5"/>
  </si>
  <si>
    <t>消火器、防護マスク、火災報知器等</t>
    <phoneticPr fontId="5"/>
  </si>
  <si>
    <t>建設機械、工作機械、農林水産機械等</t>
    <phoneticPr fontId="5"/>
  </si>
  <si>
    <t>調理台、流し台等</t>
    <phoneticPr fontId="5"/>
  </si>
  <si>
    <t>ストーブ、エアコン等</t>
    <phoneticPr fontId="5"/>
  </si>
  <si>
    <t>自動車</t>
    <phoneticPr fontId="5"/>
  </si>
  <si>
    <t>乗用車、貨物自動車、車両部品等</t>
    <phoneticPr fontId="5"/>
  </si>
  <si>
    <t>二輪車</t>
    <phoneticPr fontId="5"/>
  </si>
  <si>
    <t>オートバイ、自転車、車両部品等</t>
    <phoneticPr fontId="5"/>
  </si>
  <si>
    <t>船艇</t>
    <phoneticPr fontId="5"/>
  </si>
  <si>
    <t>試験船、実習船、ボート、ヨット等</t>
    <phoneticPr fontId="5"/>
  </si>
  <si>
    <t>車輌・船艇修繕</t>
    <phoneticPr fontId="5"/>
  </si>
  <si>
    <t>車両・船艇修繕</t>
    <phoneticPr fontId="5"/>
  </si>
  <si>
    <t>凸版印刷</t>
    <phoneticPr fontId="5"/>
  </si>
  <si>
    <t>平板印刷</t>
    <phoneticPr fontId="5"/>
  </si>
  <si>
    <t>フォーム印刷</t>
    <phoneticPr fontId="5"/>
  </si>
  <si>
    <t>複写</t>
    <phoneticPr fontId="5"/>
  </si>
  <si>
    <t>複写（コピー）</t>
    <phoneticPr fontId="5"/>
  </si>
  <si>
    <t>地図製作</t>
    <phoneticPr fontId="5"/>
  </si>
  <si>
    <t>医薬品</t>
    <phoneticPr fontId="5"/>
  </si>
  <si>
    <t>化学工業薬品</t>
    <phoneticPr fontId="5"/>
  </si>
  <si>
    <t>農業薬品</t>
    <phoneticPr fontId="5"/>
  </si>
  <si>
    <t>医療薬品、衛生材料等</t>
    <phoneticPr fontId="5"/>
  </si>
  <si>
    <t>試薬、毒物、劇物等</t>
    <phoneticPr fontId="5"/>
  </si>
  <si>
    <t>石油</t>
    <phoneticPr fontId="5"/>
  </si>
  <si>
    <t>プロパン</t>
    <phoneticPr fontId="5"/>
  </si>
  <si>
    <t>ガソリン、軽油、重油、潤滑油等</t>
    <phoneticPr fontId="5"/>
  </si>
  <si>
    <t>プロパン、各種ガス</t>
    <phoneticPr fontId="5"/>
  </si>
  <si>
    <t>自動車船艇類</t>
    <phoneticPr fontId="5"/>
  </si>
  <si>
    <t>印刷・製本類</t>
    <phoneticPr fontId="5"/>
  </si>
  <si>
    <t>薬品類</t>
    <phoneticPr fontId="5"/>
  </si>
  <si>
    <t>石油燃料類</t>
    <phoneticPr fontId="5"/>
  </si>
  <si>
    <t>工事材料類</t>
    <phoneticPr fontId="5"/>
  </si>
  <si>
    <t>鋼材</t>
    <phoneticPr fontId="5"/>
  </si>
  <si>
    <t>アスファルト</t>
    <phoneticPr fontId="5"/>
  </si>
  <si>
    <t>セメント・砂利</t>
    <phoneticPr fontId="5"/>
  </si>
  <si>
    <t>諸材料費</t>
    <phoneticPr fontId="5"/>
  </si>
  <si>
    <t>鋼板、鋼管等</t>
    <phoneticPr fontId="5"/>
  </si>
  <si>
    <t>アスファルト、コールタール等</t>
    <phoneticPr fontId="5"/>
  </si>
  <si>
    <t>セメント、レンガ、ブロック、砂利等</t>
    <phoneticPr fontId="5"/>
  </si>
  <si>
    <t>木材、塗料、ガラス等</t>
    <phoneticPr fontId="5"/>
  </si>
  <si>
    <t>家具類</t>
    <phoneticPr fontId="5"/>
  </si>
  <si>
    <t>建具</t>
    <phoneticPr fontId="5"/>
  </si>
  <si>
    <t>襖、障子等</t>
    <phoneticPr fontId="5"/>
  </si>
  <si>
    <t>家具</t>
    <phoneticPr fontId="5"/>
  </si>
  <si>
    <t>タンス、ベッド等</t>
    <phoneticPr fontId="5"/>
  </si>
  <si>
    <t>室内装飾</t>
    <phoneticPr fontId="5"/>
  </si>
  <si>
    <t>じゅうたん、カーテン、ブラインド等</t>
    <phoneticPr fontId="5"/>
  </si>
  <si>
    <t>リース･レンタル</t>
    <phoneticPr fontId="5"/>
  </si>
  <si>
    <t>リース</t>
    <phoneticPr fontId="5"/>
  </si>
  <si>
    <t>レンタル</t>
    <phoneticPr fontId="5"/>
  </si>
  <si>
    <t>医療機器、パソコン、複写機、自動車、建設用機械器具等のリース</t>
    <phoneticPr fontId="5"/>
  </si>
  <si>
    <t>医療機器、パソコン、複写機、自動車、仮設ハウス、寝具、樹木、清掃具、建設用機械器具等のレンタル</t>
    <phoneticPr fontId="5"/>
  </si>
  <si>
    <t>その他</t>
    <phoneticPr fontId="5"/>
  </si>
  <si>
    <t>百貨店</t>
    <phoneticPr fontId="5"/>
  </si>
  <si>
    <t>百貨</t>
    <phoneticPr fontId="5"/>
  </si>
  <si>
    <t>時計・貴金属・記念品</t>
    <phoneticPr fontId="5"/>
  </si>
  <si>
    <t>時計、カップ、記念品等</t>
    <phoneticPr fontId="5"/>
  </si>
  <si>
    <t>楽器</t>
    <phoneticPr fontId="5"/>
  </si>
  <si>
    <t>ピアノ、オルガン、ＣＤ等</t>
    <phoneticPr fontId="5"/>
  </si>
  <si>
    <t>スポーツ・遊具</t>
    <phoneticPr fontId="5"/>
  </si>
  <si>
    <t>スポーツ用品、レジャー用品、遊具等</t>
    <phoneticPr fontId="5"/>
  </si>
  <si>
    <t>書籍</t>
    <phoneticPr fontId="5"/>
  </si>
  <si>
    <t>図書、雑誌、刊行物等</t>
    <phoneticPr fontId="5"/>
  </si>
  <si>
    <t>金物、雑貨</t>
    <phoneticPr fontId="5"/>
  </si>
  <si>
    <t>大工用具、ほうき、マット等</t>
    <phoneticPr fontId="5"/>
  </si>
  <si>
    <t>繊維</t>
    <phoneticPr fontId="5"/>
  </si>
  <si>
    <t>洋服、寝具、天幕等</t>
    <phoneticPr fontId="5"/>
  </si>
  <si>
    <t>皮革</t>
    <phoneticPr fontId="5"/>
  </si>
  <si>
    <t>靴、鞄、毛皮等</t>
    <phoneticPr fontId="5"/>
  </si>
  <si>
    <t>食料</t>
    <phoneticPr fontId="5"/>
  </si>
  <si>
    <t>生鮮食品、茶等</t>
    <phoneticPr fontId="5"/>
  </si>
  <si>
    <t>動物</t>
    <phoneticPr fontId="5"/>
  </si>
  <si>
    <t>牛、豚、馬等</t>
    <phoneticPr fontId="5"/>
  </si>
  <si>
    <t>標識・看板</t>
    <phoneticPr fontId="5"/>
  </si>
  <si>
    <t>標識、看板等</t>
    <phoneticPr fontId="5"/>
  </si>
  <si>
    <t>写真</t>
    <phoneticPr fontId="5"/>
  </si>
  <si>
    <t>現像、焼付、フィルム等</t>
    <phoneticPr fontId="5"/>
  </si>
  <si>
    <t>陶器</t>
    <phoneticPr fontId="5"/>
  </si>
  <si>
    <t>ガラス製品、陶磁器等</t>
    <phoneticPr fontId="5"/>
  </si>
  <si>
    <t>標本・美術品</t>
    <phoneticPr fontId="5"/>
  </si>
  <si>
    <t>書画、骨董等</t>
    <phoneticPr fontId="5"/>
  </si>
  <si>
    <t>肥料・飼料</t>
    <phoneticPr fontId="5"/>
  </si>
  <si>
    <t>肥料、飼料、花木等</t>
    <phoneticPr fontId="5"/>
  </si>
  <si>
    <t>上記以外のもの</t>
    <phoneticPr fontId="5"/>
  </si>
  <si>
    <t>建物等の保守管理</t>
    <phoneticPr fontId="5"/>
  </si>
  <si>
    <t>建築物清掃</t>
    <phoneticPr fontId="5"/>
  </si>
  <si>
    <t>庁舎・床・ガラス・外壁等の清掃</t>
    <phoneticPr fontId="5"/>
  </si>
  <si>
    <t>有線通信設備保守</t>
    <phoneticPr fontId="5"/>
  </si>
  <si>
    <t>電話交換設備等の保守点検</t>
    <phoneticPr fontId="5"/>
  </si>
  <si>
    <t>放送、時計設備等保守</t>
    <phoneticPr fontId="5"/>
  </si>
  <si>
    <t>放送、時計設備等の保守点検</t>
    <phoneticPr fontId="5"/>
  </si>
  <si>
    <t>無線通信設備保守</t>
    <phoneticPr fontId="5"/>
  </si>
  <si>
    <t>無線通信、テレビ共聴設備等の保守点検、電波伝搬調査</t>
    <phoneticPr fontId="5"/>
  </si>
  <si>
    <t>建築物飲料水貯水槽等清掃</t>
    <phoneticPr fontId="5"/>
  </si>
  <si>
    <t>貯水槽・受水槽・高架水槽等の清掃</t>
    <phoneticPr fontId="5"/>
  </si>
  <si>
    <t>浄化槽の保守・清掃</t>
    <phoneticPr fontId="5"/>
  </si>
  <si>
    <t>浄化槽の保守点検、清掃、汚泥の収集・運搬</t>
    <phoneticPr fontId="5"/>
  </si>
  <si>
    <t>建築物ネズミ昆虫等防除</t>
    <phoneticPr fontId="5"/>
  </si>
  <si>
    <t>ネズミ・シロアリ・ゴキブリ等防除</t>
    <phoneticPr fontId="5"/>
  </si>
  <si>
    <t>電気・機械設備等の運転・監視</t>
    <phoneticPr fontId="5"/>
  </si>
  <si>
    <t>電気・機械設備等の運転監視及び維持管理業務</t>
    <phoneticPr fontId="5"/>
  </si>
  <si>
    <t>電気設備等保守</t>
    <phoneticPr fontId="5"/>
  </si>
  <si>
    <t>受電・配電設備・自家用電気工作物等の保守点検</t>
    <phoneticPr fontId="5"/>
  </si>
  <si>
    <t>給排水・換気設備等保守</t>
    <phoneticPr fontId="5"/>
  </si>
  <si>
    <t>ポンプ・送風機・ダンパー等の保守点検</t>
    <phoneticPr fontId="5"/>
  </si>
  <si>
    <t>冷暖房設備等保守</t>
    <phoneticPr fontId="5"/>
  </si>
  <si>
    <t>冷暖房・冷温水機等の保守点検</t>
    <phoneticPr fontId="5"/>
  </si>
  <si>
    <t>ボイラーの運転・清掃・保守</t>
    <phoneticPr fontId="5"/>
  </si>
  <si>
    <t>ボイラーの運転・清掃等保守点検</t>
    <phoneticPr fontId="5"/>
  </si>
  <si>
    <t>危険物施設保守</t>
    <phoneticPr fontId="5"/>
  </si>
  <si>
    <t>オイルタンク等の保守点検</t>
    <phoneticPr fontId="5"/>
  </si>
  <si>
    <t>消防設備保守</t>
    <phoneticPr fontId="5"/>
  </si>
  <si>
    <t>消化設備・火災報知器・避難器具等の保守点検</t>
    <phoneticPr fontId="5"/>
  </si>
  <si>
    <t>昇降機等保守</t>
    <phoneticPr fontId="5"/>
  </si>
  <si>
    <t>エレベーター等の保守点検</t>
    <phoneticPr fontId="5"/>
  </si>
  <si>
    <t>庭木・芝生管理</t>
    <phoneticPr fontId="5"/>
  </si>
  <si>
    <t>敷地内の樹木剪定・殺虫消毒・除草・草刈り等</t>
    <phoneticPr fontId="5"/>
  </si>
  <si>
    <t>建築物等の定期点検</t>
    <phoneticPr fontId="5"/>
  </si>
  <si>
    <t>特殊建築物等の定期点検（建築物、建築設備、昇降機）</t>
    <phoneticPr fontId="5"/>
  </si>
  <si>
    <t>施設の管理運営</t>
    <phoneticPr fontId="5"/>
  </si>
  <si>
    <t>プール等の清掃等管理運営</t>
    <phoneticPr fontId="5"/>
  </si>
  <si>
    <t>建物空気環境測定等</t>
    <phoneticPr fontId="5"/>
  </si>
  <si>
    <t>廃棄物処理</t>
    <phoneticPr fontId="5"/>
  </si>
  <si>
    <t>一般廃棄物（収集運搬）</t>
    <phoneticPr fontId="5"/>
  </si>
  <si>
    <t>一般廃棄物（処分）</t>
    <phoneticPr fontId="5"/>
  </si>
  <si>
    <t>産業廃棄物（収集運搬）</t>
    <phoneticPr fontId="5"/>
  </si>
  <si>
    <t>産業廃棄物（処分）</t>
    <phoneticPr fontId="5"/>
  </si>
  <si>
    <t>処理・中間処理</t>
    <phoneticPr fontId="5"/>
  </si>
  <si>
    <t>特別管理廃棄物（収集・運搬）</t>
    <phoneticPr fontId="5"/>
  </si>
  <si>
    <t>特別管理廃棄物（処分）</t>
    <phoneticPr fontId="5"/>
  </si>
  <si>
    <t>廃棄物再生事業</t>
    <phoneticPr fontId="5"/>
  </si>
  <si>
    <t>ビン・缶等の処理</t>
    <phoneticPr fontId="5"/>
  </si>
  <si>
    <t>警備</t>
    <phoneticPr fontId="5"/>
  </si>
  <si>
    <t>施設警備</t>
    <phoneticPr fontId="5"/>
  </si>
  <si>
    <t>機械警備</t>
    <phoneticPr fontId="5"/>
  </si>
  <si>
    <t>その他警備</t>
    <phoneticPr fontId="5"/>
  </si>
  <si>
    <t>有人警備・宿直・夜間巡視等</t>
    <phoneticPr fontId="5"/>
  </si>
  <si>
    <t>監視・警報機器等による警備</t>
    <phoneticPr fontId="5"/>
  </si>
  <si>
    <t>イベント警備・駐車場等管理・受付案内等</t>
    <phoneticPr fontId="5"/>
  </si>
  <si>
    <t>調査・研究（情報・通信サービスを除く）</t>
    <phoneticPr fontId="5"/>
  </si>
  <si>
    <t>調査・研究（社会経済分野）</t>
    <phoneticPr fontId="5"/>
  </si>
  <si>
    <t>調査・研究（自然科学分野）</t>
    <phoneticPr fontId="5"/>
  </si>
  <si>
    <t>環境測定</t>
    <phoneticPr fontId="5"/>
  </si>
  <si>
    <t>検査</t>
    <phoneticPr fontId="5"/>
  </si>
  <si>
    <t>意識調査、市場調査、交通量調査、地域計画策定等</t>
    <phoneticPr fontId="5"/>
  </si>
  <si>
    <t>各種試験研究、技術開発研究等</t>
    <phoneticPr fontId="5"/>
  </si>
  <si>
    <t>大気・水質・土壌分析、ダイオキシン測定、騒音測定等</t>
    <phoneticPr fontId="5"/>
  </si>
  <si>
    <t>臨床検査、血液検査、理化学検査等</t>
    <phoneticPr fontId="5"/>
  </si>
  <si>
    <t>作業環境測定</t>
    <phoneticPr fontId="5"/>
  </si>
  <si>
    <t>企画・制作（情報・通信サービスを除く）</t>
    <phoneticPr fontId="5"/>
  </si>
  <si>
    <t>物品</t>
    <phoneticPr fontId="5"/>
  </si>
  <si>
    <t>看板</t>
    <phoneticPr fontId="5"/>
  </si>
  <si>
    <t>写真・製図</t>
    <phoneticPr fontId="5"/>
  </si>
  <si>
    <t>映画・ビデオ</t>
    <phoneticPr fontId="5"/>
  </si>
  <si>
    <t>広告・広報</t>
    <phoneticPr fontId="5"/>
  </si>
  <si>
    <t>イベント企画・運営</t>
    <phoneticPr fontId="5"/>
  </si>
  <si>
    <t>デザイン企画</t>
    <phoneticPr fontId="5"/>
  </si>
  <si>
    <t>展示品・レプリカ・印刷物等の制作・修復、表具</t>
    <phoneticPr fontId="5"/>
  </si>
  <si>
    <t>看板・懸垂幕・案内板等の制作・設置</t>
    <phoneticPr fontId="5"/>
  </si>
  <si>
    <t>写真撮影、航空写真撮影、図面作成等</t>
    <phoneticPr fontId="5"/>
  </si>
  <si>
    <t>映画・ビデオ・ＤＶＤ・スライド等の制作</t>
    <phoneticPr fontId="5"/>
  </si>
  <si>
    <t>ＣＭの制作、テレビ・ラジオ・新聞・車体等による広告・広報</t>
    <phoneticPr fontId="5"/>
  </si>
  <si>
    <t>催事の企画立案・会場設営・展示作業等</t>
    <phoneticPr fontId="5"/>
  </si>
  <si>
    <t>看板・印刷物等のデザイン</t>
    <phoneticPr fontId="5"/>
  </si>
  <si>
    <t>旅行企画</t>
    <phoneticPr fontId="5"/>
  </si>
  <si>
    <t>運送・保管</t>
    <phoneticPr fontId="5"/>
  </si>
  <si>
    <t>旅客運送（スクールバスを除く）</t>
    <phoneticPr fontId="5"/>
  </si>
  <si>
    <t>バス、船舶、ヘリコブター等</t>
    <phoneticPr fontId="5"/>
  </si>
  <si>
    <t>貨物運送</t>
    <phoneticPr fontId="5"/>
  </si>
  <si>
    <t>定期集配、引越、宅配便等</t>
    <phoneticPr fontId="5"/>
  </si>
  <si>
    <t>梱包・発送</t>
    <phoneticPr fontId="5"/>
  </si>
  <si>
    <t>梱包、封入・封繊、圧着葉書処理、発送等</t>
    <phoneticPr fontId="5"/>
  </si>
  <si>
    <t>保管</t>
    <phoneticPr fontId="5"/>
  </si>
  <si>
    <t>貨物庫、トランクルーム等</t>
    <phoneticPr fontId="5"/>
  </si>
  <si>
    <t>レッカー作業</t>
    <phoneticPr fontId="5"/>
  </si>
  <si>
    <t>機械設備等保守点検（情報・通信サービスを除く）</t>
    <phoneticPr fontId="5"/>
  </si>
  <si>
    <t>計測機器</t>
    <phoneticPr fontId="5"/>
  </si>
  <si>
    <t>分析機器</t>
    <phoneticPr fontId="5"/>
  </si>
  <si>
    <t>その他機器</t>
    <phoneticPr fontId="5"/>
  </si>
  <si>
    <t>機械</t>
    <phoneticPr fontId="5"/>
  </si>
  <si>
    <t>設備（建物等の保守管理以外）</t>
    <phoneticPr fontId="5"/>
  </si>
  <si>
    <t>測量・環境測定機器等</t>
    <phoneticPr fontId="5"/>
  </si>
  <si>
    <t>理化学・精密機器等</t>
    <phoneticPr fontId="5"/>
  </si>
  <si>
    <t>医療・電気通信機器等</t>
    <phoneticPr fontId="5"/>
  </si>
  <si>
    <t>産業工作機械等</t>
    <phoneticPr fontId="5"/>
  </si>
  <si>
    <t>電気設備・音響設備等</t>
    <phoneticPr fontId="5"/>
  </si>
  <si>
    <t>情報・通信サービス</t>
    <phoneticPr fontId="5"/>
  </si>
  <si>
    <t>コンテンツ作成</t>
    <phoneticPr fontId="5"/>
  </si>
  <si>
    <t>システム等開発・改良</t>
    <phoneticPr fontId="5"/>
  </si>
  <si>
    <t>システム等管理運営</t>
    <phoneticPr fontId="5"/>
  </si>
  <si>
    <t>データ処理</t>
    <phoneticPr fontId="5"/>
  </si>
  <si>
    <t>ＡＳＰ</t>
    <phoneticPr fontId="5"/>
  </si>
  <si>
    <t>情報セキュリティサービス</t>
    <phoneticPr fontId="5"/>
  </si>
  <si>
    <t>通信サービス（システムを利用するものに限る）</t>
    <phoneticPr fontId="5"/>
  </si>
  <si>
    <t>情報・通信サービスに係る調査</t>
    <phoneticPr fontId="5"/>
  </si>
  <si>
    <t>ホームページ・動画コンテンツ作成等</t>
    <phoneticPr fontId="5"/>
  </si>
  <si>
    <t>システム、ソフトウェアの開発・改良</t>
    <phoneticPr fontId="5"/>
  </si>
  <si>
    <t>ソフトウェア及びハードウェアの管理、運用</t>
    <phoneticPr fontId="5"/>
  </si>
  <si>
    <t>データ入力・出力処理</t>
    <phoneticPr fontId="5"/>
  </si>
  <si>
    <t>インターネットを使ったアプリケーションのレンタルサービス</t>
    <phoneticPr fontId="5"/>
  </si>
  <si>
    <t>セキュリティ監査等</t>
    <phoneticPr fontId="5"/>
  </si>
  <si>
    <t>インターネット接続サービス等</t>
    <phoneticPr fontId="5"/>
  </si>
  <si>
    <t>システムに関する調査、新技術の研究開発等</t>
    <phoneticPr fontId="5"/>
  </si>
  <si>
    <t>研修企画等</t>
    <phoneticPr fontId="5"/>
  </si>
  <si>
    <t>その他（情報・通信サービスを除く）</t>
    <phoneticPr fontId="5"/>
  </si>
  <si>
    <t>健康診断</t>
    <phoneticPr fontId="5"/>
  </si>
  <si>
    <t>給食業務（学校給食を除く）</t>
    <phoneticPr fontId="5"/>
  </si>
  <si>
    <t>人材派遣サービス</t>
    <phoneticPr fontId="5"/>
  </si>
  <si>
    <t>研修業務</t>
    <phoneticPr fontId="5"/>
  </si>
  <si>
    <t>筆耕・翻訳</t>
    <phoneticPr fontId="5"/>
  </si>
  <si>
    <t>損害保険</t>
    <phoneticPr fontId="5"/>
  </si>
  <si>
    <t>クリーニング</t>
    <phoneticPr fontId="5"/>
  </si>
  <si>
    <t>公園・河川の管理</t>
    <phoneticPr fontId="5"/>
  </si>
  <si>
    <t>森林管理</t>
    <phoneticPr fontId="5"/>
  </si>
  <si>
    <t>定期検診、人間ドック、健康相談等</t>
    <phoneticPr fontId="5"/>
  </si>
  <si>
    <t>食堂運営、配食サービス等</t>
    <phoneticPr fontId="5"/>
  </si>
  <si>
    <t>一般・特定労働者派遣</t>
    <phoneticPr fontId="5"/>
  </si>
  <si>
    <t>研修、セミナー企画、講師派遣等</t>
    <phoneticPr fontId="5"/>
  </si>
  <si>
    <t>タイプ、テープ起こし、速記、通訳等</t>
    <phoneticPr fontId="5"/>
  </si>
  <si>
    <t>イベント保険、自動車保険、火災保険等</t>
    <phoneticPr fontId="5"/>
  </si>
  <si>
    <t>寝具等</t>
    <phoneticPr fontId="5"/>
  </si>
  <si>
    <t>公園・河川・水門・樋門等の管理</t>
    <phoneticPr fontId="5"/>
  </si>
  <si>
    <t>町有林・町有山地の管理等</t>
    <phoneticPr fontId="5"/>
  </si>
  <si>
    <t>具体的事例（例）</t>
    <rPh sb="0" eb="3">
      <t>グタイテキ</t>
    </rPh>
    <rPh sb="3" eb="5">
      <t>ジレイ</t>
    </rPh>
    <rPh sb="6" eb="7">
      <t>レイ</t>
    </rPh>
    <phoneticPr fontId="5"/>
  </si>
  <si>
    <t>具体的事例</t>
    <rPh sb="3" eb="5">
      <t>ジレイ</t>
    </rPh>
    <phoneticPr fontId="5"/>
  </si>
  <si>
    <t>直前１年度分決算及び直前２年度分決算の製造（売上）の実績高を様式に従って入力してください。
「年間平均実績高」欄は、同欄に記載する算式で計算して記入してください。
ただし、会社設立（個人は創業）後、未だ１年分の決算期しか到来していない場合は、直前１年分決算の実績高を記入してください</t>
    <phoneticPr fontId="5"/>
  </si>
  <si>
    <t>%　小数点第2位切捨て</t>
    <phoneticPr fontId="5"/>
  </si>
  <si>
    <t>設備</t>
    <rPh sb="0" eb="2">
      <t>セツビ</t>
    </rPh>
    <phoneticPr fontId="6"/>
  </si>
  <si>
    <t>参加を希望する場合、希望欄にリストから「○」を選択してください。複数選択可。
具体的な内容を「主な取扱品目」「具体的事例」欄に入力してください。</t>
    <rPh sb="0" eb="2">
      <t>サンカ</t>
    </rPh>
    <rPh sb="3" eb="5">
      <t>キボウ</t>
    </rPh>
    <rPh sb="7" eb="9">
      <t>バアイ</t>
    </rPh>
    <rPh sb="10" eb="12">
      <t>キボウ</t>
    </rPh>
    <rPh sb="12" eb="13">
      <t>ラン</t>
    </rPh>
    <rPh sb="23" eb="25">
      <t>センタク</t>
    </rPh>
    <rPh sb="32" eb="36">
      <t>フクスウセンタク</t>
    </rPh>
    <rPh sb="36" eb="37">
      <t>カ</t>
    </rPh>
    <rPh sb="39" eb="42">
      <t>グタイテキ</t>
    </rPh>
    <rPh sb="43" eb="45">
      <t>ナイヨウ</t>
    </rPh>
    <rPh sb="55" eb="58">
      <t>グタイテキ</t>
    </rPh>
    <rPh sb="58" eb="60">
      <t>ジレイ</t>
    </rPh>
    <rPh sb="61" eb="62">
      <t>ラン</t>
    </rPh>
    <rPh sb="63" eb="65">
      <t>ニュウリョク</t>
    </rPh>
    <phoneticPr fontId="6"/>
  </si>
  <si>
    <t>38_内子町</t>
  </si>
  <si>
    <t>内子町 入札参加資格審査申請書【物品・役務等】</t>
    <rPh sb="0" eb="3">
      <t>ウチコチョウ</t>
    </rPh>
    <rPh sb="4" eb="6">
      <t>ニュウサツ</t>
    </rPh>
    <rPh sb="6" eb="8">
      <t>サンカ</t>
    </rPh>
    <rPh sb="16" eb="18">
      <t>ブッピン</t>
    </rPh>
    <rPh sb="19" eb="21">
      <t>エキム</t>
    </rPh>
    <rPh sb="21" eb="22">
      <t>トウ</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</si>
  <si>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</si>
  <si>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</si>
  <si>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常勤職員数</t>
    <rPh sb="0" eb="2">
      <t>ジョウキン</t>
    </rPh>
    <rPh sb="2" eb="4">
      <t>ショクイン</t>
    </rPh>
    <rPh sb="4" eb="5">
      <t>スウ</t>
    </rPh>
    <phoneticPr fontId="6"/>
  </si>
  <si>
    <t>営業年数</t>
    <rPh sb="0" eb="2">
      <t>エイギョウ</t>
    </rPh>
    <rPh sb="2" eb="4">
      <t>ネンスウ</t>
    </rPh>
    <phoneticPr fontId="5"/>
  </si>
  <si>
    <t>資本金</t>
    <rPh sb="0" eb="3">
      <t>シホンキン</t>
    </rPh>
    <phoneticPr fontId="5"/>
  </si>
  <si>
    <t>例)10</t>
    <phoneticPr fontId="5"/>
  </si>
  <si>
    <t>年</t>
    <rPh sb="0" eb="1">
      <t>ネン</t>
    </rPh>
    <phoneticPr fontId="5"/>
  </si>
  <si>
    <t>千円</t>
    <rPh sb="0" eb="2">
      <t>センエン</t>
    </rPh>
    <phoneticPr fontId="5"/>
  </si>
  <si>
    <t>機械装置</t>
    <phoneticPr fontId="5"/>
  </si>
  <si>
    <t>車輌運搬具</t>
    <rPh sb="0" eb="2">
      <t>シャリョウ</t>
    </rPh>
    <rPh sb="2" eb="4">
      <t>ウンパン</t>
    </rPh>
    <rPh sb="4" eb="5">
      <t>グ</t>
    </rPh>
    <phoneticPr fontId="5"/>
  </si>
  <si>
    <t>工具・器具</t>
    <phoneticPr fontId="5"/>
  </si>
  <si>
    <t>計</t>
    <rPh sb="0" eb="1">
      <t>ケイ</t>
    </rPh>
    <phoneticPr fontId="5"/>
  </si>
  <si>
    <t>製造または販売</t>
    <rPh sb="0" eb="2">
      <t>セイゾウ</t>
    </rPh>
    <rPh sb="5" eb="7">
      <t>ハンバイ</t>
    </rPh>
    <phoneticPr fontId="5"/>
  </si>
  <si>
    <t>買受け</t>
    <rPh sb="0" eb="2">
      <t>カイウケ</t>
    </rPh>
    <phoneticPr fontId="5"/>
  </si>
  <si>
    <t>役務の提供</t>
    <rPh sb="0" eb="2">
      <t>エキム</t>
    </rPh>
    <rPh sb="3" eb="5">
      <t>テイキョウ</t>
    </rPh>
    <phoneticPr fontId="5"/>
  </si>
  <si>
    <t>買受け</t>
    <rPh sb="0" eb="2">
      <t>カイウ</t>
    </rPh>
    <phoneticPr fontId="5"/>
  </si>
  <si>
    <t>01</t>
  </si>
  <si>
    <t>01</t>
    <phoneticPr fontId="5"/>
  </si>
  <si>
    <t>102</t>
    <phoneticPr fontId="5"/>
  </si>
  <si>
    <t>103</t>
    <phoneticPr fontId="5"/>
  </si>
  <si>
    <t>104</t>
    <phoneticPr fontId="5"/>
  </si>
  <si>
    <t>105</t>
    <phoneticPr fontId="5"/>
  </si>
  <si>
    <t>106</t>
    <phoneticPr fontId="5"/>
  </si>
  <si>
    <t>107</t>
    <phoneticPr fontId="5"/>
  </si>
  <si>
    <t>108</t>
    <phoneticPr fontId="5"/>
  </si>
  <si>
    <t>109</t>
    <phoneticPr fontId="5"/>
  </si>
  <si>
    <t>110</t>
    <phoneticPr fontId="5"/>
  </si>
  <si>
    <t>02</t>
  </si>
  <si>
    <t>03</t>
  </si>
  <si>
    <t>04</t>
  </si>
  <si>
    <t>05</t>
  </si>
  <si>
    <t>06</t>
  </si>
  <si>
    <t>07</t>
  </si>
  <si>
    <t>08</t>
  </si>
  <si>
    <t>09</t>
  </si>
  <si>
    <t>10</t>
  </si>
  <si>
    <t>11</t>
  </si>
  <si>
    <t>12</t>
  </si>
  <si>
    <t>13</t>
  </si>
  <si>
    <t>14</t>
  </si>
  <si>
    <t>15</t>
  </si>
  <si>
    <t>16</t>
  </si>
  <si>
    <t>401</t>
    <phoneticPr fontId="5"/>
  </si>
  <si>
    <t>402</t>
    <phoneticPr fontId="5"/>
  </si>
  <si>
    <t>403</t>
    <phoneticPr fontId="5"/>
  </si>
  <si>
    <t>404</t>
    <phoneticPr fontId="5"/>
  </si>
  <si>
    <t>405</t>
    <phoneticPr fontId="5"/>
  </si>
  <si>
    <t>406</t>
    <phoneticPr fontId="5"/>
  </si>
  <si>
    <t>407</t>
    <phoneticPr fontId="5"/>
  </si>
  <si>
    <t>408</t>
    <phoneticPr fontId="5"/>
  </si>
  <si>
    <t>409</t>
    <phoneticPr fontId="5"/>
  </si>
  <si>
    <t>@を含む半角文字で入力してください。</t>
    <phoneticPr fontId="5"/>
  </si>
  <si>
    <t>本社（店）と異なる場合のみ、@を含む半角文字で入力してください。</t>
  </si>
  <si>
    <t>町内(県内)の支店及び営業所等を入力してください。
法人にあっては、代表者の職名及び氏名を入力してください。
郵便番号は「-（ハイフン）」を使わず7桁の数字で入力してください。　例)1000001</t>
    <rPh sb="16" eb="18">
      <t>ニュウリョク</t>
    </rPh>
    <rPh sb="45" eb="47">
      <t>ニュウリョク</t>
    </rPh>
    <rPh sb="55" eb="57">
      <t>ユウビン</t>
    </rPh>
    <rPh sb="57" eb="59">
      <t>バンゴウ</t>
    </rPh>
    <phoneticPr fontId="5"/>
  </si>
  <si>
    <t>上記01～07以外の機器</t>
    <phoneticPr fontId="5"/>
  </si>
  <si>
    <t>令和7・8年度において、内子町で行われる物品・役務等に係る入札に参加する資格の審査を申請します。</t>
    <rPh sb="0" eb="2">
      <t>レイワ</t>
    </rPh>
    <rPh sb="5" eb="7">
      <t>ネンド</t>
    </rPh>
    <rPh sb="12" eb="14">
      <t>ウチコ</t>
    </rPh>
    <rPh sb="14" eb="15">
      <t>チョウ</t>
    </rPh>
    <rPh sb="16" eb="17">
      <t>オコナ</t>
    </rPh>
    <rPh sb="27" eb="28">
      <t>カカ</t>
    </rPh>
    <rPh sb="29" eb="31">
      <t>ニュウサツ</t>
    </rPh>
    <rPh sb="32" eb="34">
      <t>サンカ</t>
    </rPh>
    <rPh sb="36" eb="38">
      <t>シカク</t>
    </rPh>
    <rPh sb="39" eb="41">
      <t>シンサ</t>
    </rPh>
    <rPh sb="42" eb="44">
      <t>シンセイ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</si>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</sst>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
    <numFmt numFmtId="185" formatCode="0000000"/>
  </numFmts>
  <fonts count="29"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6"/>
      <name val="ＭＳ ゴシック"/>
      <family val="3"/>
      <charset val="128"/>
    </font>
    <font>
      <sz val="10"/>
      <color theme="1"/>
      <name val="ＭＳ ゴシック"/>
      <family val="3"/>
      <charset val="128"/>
    </font>
    <font>
      <u/>
      <sz val="11"/>
      <color theme="1"/>
      <name val="ＭＳ ゴシック"/>
      <family val="3"/>
      <charset val="128"/>
    </font>
    <font>
      <sz val="11"/>
      <color rgb="FFFF00FF"/>
      <name val="ＭＳ ゴシック"/>
      <family val="3"/>
      <charset val="128"/>
    </font>
    <font>
      <sz val="11"/>
      <color theme="1" tint="4.9989318521683403E-2"/>
      <name val="ＭＳ ゴシック"/>
      <family val="3"/>
      <charset val="128"/>
    </font>
    <font>
      <sz val="9"/>
      <color rgb="FF1F1F1F"/>
      <name val="ＭＳ ゴシック"/>
      <family val="3"/>
      <charset val="128"/>
    </font>
  </fonts>
  <fills count="3">
    <fill>
      <patternFill patternType="none"/>
    </fill>
    <fill>
      <patternFill patternType="gray125"/>
    </fill>
    <fill>
      <patternFill patternType="solid">
        <fgColor rgb="FFCCEDFC"/>
        <bgColor indexed="64"/>
      </patternFill>
    </fill>
  </fills>
  <borders count="5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auto="1"/>
      </right>
      <top style="hair">
        <color indexed="64"/>
      </top>
      <bottom style="thin">
        <color indexed="64"/>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thin">
        <color indexed="64"/>
      </right>
      <top/>
      <bottom style="hair">
        <color indexed="64"/>
      </bottom>
      <diagonal/>
    </border>
    <border>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hair">
        <color auto="1"/>
      </right>
      <top style="hair">
        <color auto="1"/>
      </top>
      <bottom/>
      <diagonal/>
    </border>
    <border>
      <left style="hair">
        <color auto="1"/>
      </left>
      <right style="thin">
        <color indexed="64"/>
      </right>
      <top style="thin">
        <color indexed="64"/>
      </top>
      <bottom style="thin">
        <color indexed="64"/>
      </bottom>
      <diagonal/>
    </border>
    <border>
      <left style="thin">
        <color indexed="64"/>
      </left>
      <right style="hair">
        <color auto="1"/>
      </right>
      <top/>
      <bottom style="hair">
        <color auto="1"/>
      </bottom>
      <diagonal/>
    </border>
    <border>
      <left style="hair">
        <color indexed="64"/>
      </left>
      <right/>
      <top/>
      <bottom style="thin">
        <color indexed="64"/>
      </bottom>
      <diagonal/>
    </border>
    <border>
      <left/>
      <right style="hair">
        <color auto="1"/>
      </right>
      <top/>
      <bottom style="thin">
        <color indexed="64"/>
      </bottom>
      <diagonal/>
    </border>
    <border>
      <left style="hair">
        <color auto="1"/>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indexed="64"/>
      </top>
      <bottom style="hair">
        <color auto="1"/>
      </bottom>
      <diagonal/>
    </border>
    <border>
      <left/>
      <right style="hair">
        <color auto="1"/>
      </right>
      <top/>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13" fillId="0" borderId="0" xfId="1" applyFont="1" applyFill="1" applyAlignment="1" applyProtection="1">
      <alignment horizontal="center" vertical="center" shrinkToFit="1"/>
    </xf>
    <xf numFmtId="49" fontId="19" fillId="2" borderId="3" xfId="2" applyNumberFormat="1" applyFont="1" applyFill="1" applyBorder="1" applyAlignment="1" applyProtection="1">
      <alignment horizontal="center" vertical="center"/>
      <protection locked="0"/>
    </xf>
    <xf numFmtId="49" fontId="19" fillId="2" borderId="24" xfId="2" applyNumberFormat="1" applyFont="1" applyFill="1" applyBorder="1" applyAlignment="1" applyProtection="1">
      <alignment horizontal="center" vertical="center"/>
      <protection locked="0"/>
    </xf>
    <xf numFmtId="49" fontId="19" fillId="2" borderId="3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42" xfId="2" applyNumberFormat="1" applyFont="1" applyFill="1" applyBorder="1" applyAlignment="1" applyProtection="1">
      <alignment horizontal="center" vertical="center"/>
      <protection locked="0"/>
    </xf>
    <xf numFmtId="49" fontId="19" fillId="2" borderId="10" xfId="2" applyNumberFormat="1"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49" fontId="19" fillId="2" borderId="47" xfId="2"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14" fontId="19" fillId="2" borderId="40" xfId="0" applyNumberFormat="1" applyFont="1" applyFill="1" applyBorder="1" applyAlignment="1" applyProtection="1">
      <alignment horizontal="left" vertical="center"/>
      <protection locked="0"/>
    </xf>
    <xf numFmtId="14" fontId="19" fillId="2" borderId="19" xfId="0" applyNumberFormat="1" applyFont="1" applyFill="1" applyBorder="1" applyAlignment="1" applyProtection="1">
      <alignment horizontal="left" vertical="center"/>
      <protection locked="0"/>
    </xf>
    <xf numFmtId="185" fontId="19" fillId="2" borderId="48" xfId="0" applyNumberFormat="1" applyFont="1" applyFill="1" applyBorder="1" applyAlignment="1" applyProtection="1">
      <alignment horizontal="left" vertical="center"/>
      <protection locked="0"/>
    </xf>
    <xf numFmtId="185" fontId="19" fillId="2" borderId="49" xfId="0" applyNumberFormat="1" applyFont="1" applyFill="1" applyBorder="1" applyAlignment="1" applyProtection="1">
      <alignment horizontal="left" vertical="center"/>
      <protection locked="0"/>
    </xf>
    <xf numFmtId="185" fontId="19" fillId="2" borderId="22"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38" fontId="19" fillId="2" borderId="20" xfId="2" applyNumberFormat="1" applyFont="1" applyFill="1" applyBorder="1" applyAlignment="1" applyProtection="1">
      <alignment horizontal="right" vertical="center"/>
      <protection locked="0"/>
    </xf>
    <xf numFmtId="178" fontId="19" fillId="2" borderId="2" xfId="2" applyNumberFormat="1" applyFont="1" applyFill="1" applyBorder="1" applyAlignment="1" applyProtection="1">
      <alignment horizontal="right" vertical="center"/>
      <protection locked="0"/>
    </xf>
    <xf numFmtId="38" fontId="19" fillId="2" borderId="23" xfId="2" applyNumberFormat="1" applyFont="1" applyFill="1" applyBorder="1" applyAlignment="1" applyProtection="1">
      <alignment horizontal="right" vertical="center"/>
      <protection locked="0"/>
    </xf>
    <xf numFmtId="178" fontId="19" fillId="2" borderId="3" xfId="2" applyNumberFormat="1" applyFont="1" applyFill="1" applyBorder="1" applyAlignment="1" applyProtection="1">
      <alignment horizontal="right" vertical="center"/>
      <protection locked="0"/>
    </xf>
    <xf numFmtId="178" fontId="19" fillId="2" borderId="4" xfId="2" applyNumberFormat="1" applyFont="1" applyFill="1" applyBorder="1" applyAlignment="1" applyProtection="1">
      <alignment horizontal="right" vertical="center"/>
      <protection locked="0"/>
    </xf>
    <xf numFmtId="38" fontId="19" fillId="2" borderId="20" xfId="2" applyNumberFormat="1" applyFont="1" applyFill="1" applyBorder="1" applyAlignment="1" applyProtection="1">
      <alignment horizontal="right" vertical="center" indent="1"/>
      <protection locked="0"/>
    </xf>
    <xf numFmtId="178" fontId="19" fillId="2" borderId="1" xfId="2" applyNumberFormat="1" applyFont="1" applyFill="1" applyBorder="1" applyAlignment="1" applyProtection="1">
      <alignment horizontal="right" vertical="center" indent="1"/>
      <protection locked="0"/>
    </xf>
    <xf numFmtId="178" fontId="19" fillId="2" borderId="2" xfId="2" applyNumberFormat="1" applyFont="1" applyFill="1" applyBorder="1" applyAlignment="1" applyProtection="1">
      <alignment horizontal="right" vertical="center" indent="1"/>
      <protection locked="0"/>
    </xf>
    <xf numFmtId="38" fontId="19" fillId="2" borderId="12" xfId="2" applyNumberFormat="1" applyFont="1" applyFill="1" applyBorder="1" applyAlignment="1" applyProtection="1">
      <alignment horizontal="right" vertical="center"/>
      <protection locked="0"/>
    </xf>
    <xf numFmtId="182" fontId="19" fillId="2" borderId="6" xfId="2" applyNumberFormat="1" applyFont="1" applyFill="1" applyBorder="1" applyAlignment="1" applyProtection="1">
      <alignment horizontal="right" vertical="center"/>
      <protection locked="0"/>
    </xf>
    <xf numFmtId="182" fontId="19" fillId="2" borderId="7" xfId="2" applyNumberFormat="1" applyFont="1" applyFill="1" applyBorder="1" applyAlignment="1" applyProtection="1">
      <alignment horizontal="right" vertical="center"/>
      <protection locked="0"/>
    </xf>
    <xf numFmtId="38" fontId="19" fillId="2" borderId="33" xfId="2" applyNumberFormat="1" applyFont="1" applyFill="1" applyBorder="1" applyAlignment="1" applyProtection="1">
      <alignment horizontal="right" vertical="center"/>
      <protection locked="0"/>
    </xf>
    <xf numFmtId="178" fontId="19" fillId="2" borderId="28" xfId="2" applyNumberFormat="1" applyFont="1" applyFill="1" applyBorder="1" applyAlignment="1" applyProtection="1">
      <alignment horizontal="right" vertical="center"/>
      <protection locked="0"/>
    </xf>
    <xf numFmtId="178" fontId="19" fillId="2" borderId="29" xfId="2" applyNumberFormat="1" applyFont="1" applyFill="1" applyBorder="1" applyAlignment="1" applyProtection="1">
      <alignment horizontal="right" vertical="center"/>
      <protection locked="0"/>
    </xf>
    <xf numFmtId="178" fontId="19" fillId="2" borderId="1" xfId="2" applyNumberFormat="1" applyFont="1" applyFill="1" applyBorder="1" applyAlignment="1" applyProtection="1">
      <alignment horizontal="right" vertical="center"/>
      <protection locked="0"/>
    </xf>
    <xf numFmtId="178" fontId="19" fillId="2" borderId="6" xfId="2" applyNumberFormat="1" applyFont="1" applyFill="1" applyBorder="1" applyAlignment="1" applyProtection="1">
      <alignment horizontal="right" vertical="center"/>
      <protection locked="0"/>
    </xf>
    <xf numFmtId="178" fontId="19" fillId="2" borderId="7" xfId="2" applyNumberFormat="1" applyFont="1" applyFill="1" applyBorder="1" applyAlignment="1" applyProtection="1">
      <alignment horizontal="right" vertical="center"/>
      <protection locked="0"/>
    </xf>
    <xf numFmtId="182" fontId="19" fillId="2" borderId="3" xfId="2" applyNumberFormat="1" applyFont="1" applyFill="1" applyBorder="1" applyAlignment="1" applyProtection="1">
      <alignment horizontal="right" vertical="center"/>
      <protection locked="0"/>
    </xf>
    <xf numFmtId="182" fontId="19" fillId="2" borderId="4" xfId="2"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49" fontId="19" fillId="2" borderId="0" xfId="2"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14" fontId="19" fillId="2" borderId="23"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40"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19" fillId="2" borderId="23"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3"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shrinkToFit="1"/>
      <protection locked="0"/>
    </xf>
    <xf numFmtId="49" fontId="19" fillId="2" borderId="3" xfId="0" applyNumberFormat="1" applyFont="1" applyFill="1" applyBorder="1" applyAlignment="1" applyProtection="1">
      <alignment horizontal="left" vertical="center" shrinkToFit="1"/>
      <protection locked="0"/>
    </xf>
    <xf numFmtId="49" fontId="19" fillId="2" borderId="4" xfId="0" applyNumberFormat="1" applyFont="1" applyFill="1" applyBorder="1" applyAlignment="1" applyProtection="1">
      <alignment horizontal="left" vertical="center" shrinkToFit="1"/>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32"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shrinkToFit="1"/>
      <protection locked="0"/>
    </xf>
    <xf numFmtId="49" fontId="19" fillId="2" borderId="6" xfId="0" applyNumberFormat="1" applyFont="1" applyFill="1" applyBorder="1" applyAlignment="1" applyProtection="1">
      <alignment horizontal="left" vertical="center" shrinkToFit="1"/>
      <protection locked="0"/>
    </xf>
    <xf numFmtId="49" fontId="19" fillId="2" borderId="7" xfId="0" applyNumberFormat="1" applyFont="1" applyFill="1" applyBorder="1" applyAlignment="1" applyProtection="1">
      <alignment horizontal="left" vertical="center" shrinkToFit="1"/>
      <protection locked="0"/>
    </xf>
    <xf numFmtId="49" fontId="19" fillId="2" borderId="8"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horizontal="left" vertical="center" shrinkToFit="1"/>
      <protection locked="0"/>
    </xf>
    <xf numFmtId="49" fontId="19" fillId="2" borderId="11" xfId="0" applyNumberFormat="1" applyFont="1" applyFill="1" applyBorder="1" applyAlignment="1" applyProtection="1">
      <alignment horizontal="left" vertical="center" shrinkToFit="1"/>
      <protection locked="0"/>
    </xf>
    <xf numFmtId="49" fontId="19" fillId="2" borderId="40" xfId="0" applyNumberFormat="1" applyFont="1" applyFill="1" applyBorder="1" applyAlignment="1" applyProtection="1">
      <alignment horizontal="left" vertical="center"/>
      <protection locked="0"/>
    </xf>
    <xf numFmtId="49" fontId="19" fillId="2" borderId="47" xfId="0" applyNumberFormat="1" applyFont="1" applyFill="1" applyBorder="1" applyAlignment="1" applyProtection="1">
      <alignment horizontal="left" vertical="center"/>
      <protection locked="0"/>
    </xf>
    <xf numFmtId="49" fontId="19" fillId="2" borderId="1" xfId="0" applyNumberFormat="1" applyFont="1" applyFill="1" applyBorder="1" applyAlignment="1" applyProtection="1">
      <alignment horizontal="left" vertical="center"/>
      <protection locked="0"/>
    </xf>
    <xf numFmtId="49" fontId="19" fillId="2" borderId="2" xfId="0" applyNumberFormat="1" applyFont="1" applyFill="1" applyBorder="1" applyAlignment="1" applyProtection="1">
      <alignment horizontal="left" vertical="center"/>
      <protection locked="0"/>
    </xf>
    <xf numFmtId="0" fontId="4" fillId="0" borderId="0" xfId="7" applyFont="1" applyProtection="1">
      <alignment vertical="center"/>
    </xf>
    <xf numFmtId="0" fontId="23" fillId="0" borderId="0" xfId="3" applyFont="1" applyProtection="1">
      <alignment vertical="center"/>
    </xf>
    <xf numFmtId="0" fontId="8" fillId="0" borderId="0" xfId="3" applyFont="1" applyProtection="1">
      <alignment vertical="center"/>
    </xf>
    <xf numFmtId="0" fontId="4" fillId="0" borderId="0" xfId="3" applyFont="1" applyProtection="1">
      <alignment vertical="center"/>
    </xf>
    <xf numFmtId="179" fontId="7" fillId="0" borderId="0" xfId="2" applyNumberFormat="1" applyFont="1" applyAlignment="1" applyProtection="1">
      <alignment vertical="top"/>
    </xf>
    <xf numFmtId="179" fontId="7" fillId="0" borderId="0" xfId="2" applyNumberFormat="1" applyFont="1" applyAlignment="1" applyProtection="1">
      <alignment horizontal="right" vertical="top"/>
    </xf>
    <xf numFmtId="179" fontId="4" fillId="0" borderId="0" xfId="2" applyNumberFormat="1" applyFont="1" applyAlignment="1" applyProtection="1">
      <alignment vertical="top"/>
    </xf>
    <xf numFmtId="0" fontId="12" fillId="0" borderId="0" xfId="3" applyFont="1" applyProtection="1">
      <alignment vertical="center"/>
    </xf>
    <xf numFmtId="0" fontId="4" fillId="0" borderId="0" xfId="2" applyFont="1" applyProtection="1">
      <alignment vertical="center"/>
    </xf>
    <xf numFmtId="0" fontId="19" fillId="0" borderId="0" xfId="3" applyFont="1" applyProtection="1">
      <alignment vertical="center"/>
    </xf>
    <xf numFmtId="0" fontId="28" fillId="0" borderId="0" xfId="0" applyFont="1" applyProtection="1">
      <alignment vertical="center"/>
    </xf>
    <xf numFmtId="0" fontId="17" fillId="0" borderId="15" xfId="3" applyFont="1" applyBorder="1" applyAlignment="1" applyProtection="1">
      <alignment vertical="center" wrapText="1"/>
    </xf>
    <xf numFmtId="0" fontId="17" fillId="0" borderId="16" xfId="3" applyFont="1" applyBorder="1" applyAlignment="1" applyProtection="1">
      <alignment vertical="center" wrapText="1"/>
    </xf>
    <xf numFmtId="0" fontId="17" fillId="0" borderId="18" xfId="3" applyFont="1" applyBorder="1" applyAlignment="1" applyProtection="1">
      <alignment vertical="center" wrapText="1"/>
    </xf>
    <xf numFmtId="49" fontId="4" fillId="0" borderId="0" xfId="2" applyNumberFormat="1" applyFont="1" applyProtection="1">
      <alignment vertical="center"/>
    </xf>
    <xf numFmtId="0" fontId="17" fillId="0" borderId="19" xfId="3" applyFont="1" applyBorder="1" applyProtection="1">
      <alignment vertical="center"/>
    </xf>
    <xf numFmtId="0" fontId="17" fillId="0" borderId="0" xfId="3" applyFont="1" applyProtection="1">
      <alignment vertical="center"/>
    </xf>
    <xf numFmtId="0" fontId="17" fillId="0" borderId="21" xfId="3" applyFont="1" applyBorder="1" applyProtection="1">
      <alignment vertical="center"/>
    </xf>
    <xf numFmtId="0" fontId="17" fillId="0" borderId="17" xfId="3" applyFont="1" applyBorder="1" applyProtection="1">
      <alignment vertical="center"/>
    </xf>
    <xf numFmtId="0" fontId="17" fillId="0" borderId="13" xfId="3" applyFont="1" applyBorder="1" applyProtection="1">
      <alignment vertical="center"/>
    </xf>
    <xf numFmtId="0" fontId="17" fillId="0" borderId="14" xfId="3" applyFont="1" applyBorder="1" applyProtection="1">
      <alignment vertical="center"/>
    </xf>
    <xf numFmtId="0" fontId="4" fillId="0" borderId="0" xfId="3" applyFont="1" applyAlignment="1" applyProtection="1">
      <alignment vertical="center" wrapText="1"/>
    </xf>
    <xf numFmtId="183" fontId="4" fillId="0" borderId="0" xfId="2" applyNumberFormat="1" applyFont="1" applyProtection="1">
      <alignment vertical="center"/>
    </xf>
    <xf numFmtId="0" fontId="15" fillId="0" borderId="15" xfId="0" applyFont="1" applyBorder="1" applyAlignment="1" applyProtection="1">
      <alignment horizontal="left" vertical="center" indent="1"/>
    </xf>
    <xf numFmtId="0" fontId="15" fillId="0" borderId="16" xfId="0" applyFont="1" applyBorder="1" applyAlignment="1" applyProtection="1">
      <alignment horizontal="left" vertical="center" indent="1"/>
    </xf>
    <xf numFmtId="0" fontId="15" fillId="0" borderId="18" xfId="0" applyFont="1" applyBorder="1" applyAlignment="1" applyProtection="1">
      <alignment horizontal="left" vertical="center" indent="1"/>
    </xf>
    <xf numFmtId="0" fontId="15" fillId="0" borderId="19" xfId="0" applyFont="1" applyBorder="1" applyProtection="1">
      <alignment vertical="center"/>
    </xf>
    <xf numFmtId="0" fontId="15"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6" fillId="0" borderId="0" xfId="0" applyFont="1" applyAlignment="1" applyProtection="1">
      <alignment vertical="top"/>
    </xf>
    <xf numFmtId="0" fontId="18" fillId="0" borderId="0" xfId="0" applyFont="1" applyAlignment="1" applyProtection="1">
      <alignment vertical="top"/>
    </xf>
    <xf numFmtId="0" fontId="4" fillId="0" borderId="19" xfId="0" applyFont="1" applyBorder="1" applyProtection="1">
      <alignment vertical="center"/>
    </xf>
    <xf numFmtId="177" fontId="16" fillId="0" borderId="0" xfId="0" applyNumberFormat="1" applyFont="1" applyAlignment="1" applyProtection="1">
      <alignment vertical="top"/>
    </xf>
    <xf numFmtId="0" fontId="14" fillId="0" borderId="21" xfId="0" applyFont="1" applyBorder="1" applyAlignment="1" applyProtection="1">
      <alignment vertical="top"/>
    </xf>
    <xf numFmtId="49" fontId="16" fillId="0" borderId="0" xfId="0" applyNumberFormat="1" applyFont="1" applyAlignment="1" applyProtection="1">
      <alignment horizontal="right" vertical="top"/>
    </xf>
    <xf numFmtId="0" fontId="4" fillId="0" borderId="0" xfId="3"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19" xfId="3" applyFont="1" applyBorder="1" applyProtection="1">
      <alignment vertical="center"/>
    </xf>
    <xf numFmtId="0" fontId="21" fillId="0" borderId="0" xfId="0" applyFont="1" applyAlignment="1" applyProtection="1">
      <alignment vertical="top"/>
    </xf>
    <xf numFmtId="0" fontId="18"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4" fillId="0" borderId="13" xfId="0" applyFont="1" applyBorder="1" applyAlignment="1" applyProtection="1">
      <alignment vertical="top"/>
    </xf>
    <xf numFmtId="49" fontId="14" fillId="0" borderId="13" xfId="0" applyNumberFormat="1" applyFont="1" applyBorder="1" applyAlignment="1" applyProtection="1">
      <alignment vertical="top"/>
    </xf>
    <xf numFmtId="0" fontId="4" fillId="0" borderId="14"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3" applyNumberFormat="1" applyFont="1" applyProtection="1">
      <alignment vertical="center"/>
    </xf>
    <xf numFmtId="0" fontId="16" fillId="0" borderId="0" xfId="0"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16" fillId="0" borderId="13" xfId="0" applyFont="1" applyBorder="1" applyAlignment="1" applyProtection="1">
      <alignment horizontal="right" vertical="top"/>
    </xf>
    <xf numFmtId="0" fontId="16" fillId="0" borderId="13" xfId="0" applyFont="1" applyBorder="1" applyAlignment="1" applyProtection="1">
      <alignment vertical="top"/>
    </xf>
    <xf numFmtId="49" fontId="16" fillId="0" borderId="13" xfId="0" applyNumberFormat="1" applyFont="1" applyBorder="1" applyAlignment="1" applyProtection="1">
      <alignment vertical="top"/>
    </xf>
    <xf numFmtId="182" fontId="16"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3"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8" fillId="0" borderId="0" xfId="0" applyFont="1" applyAlignment="1" applyProtection="1">
      <alignment horizontal="left" vertical="center" wrapText="1"/>
    </xf>
    <xf numFmtId="178" fontId="16" fillId="0" borderId="0" xfId="0" applyNumberFormat="1" applyFont="1" applyAlignment="1" applyProtection="1">
      <alignment vertical="top"/>
    </xf>
    <xf numFmtId="182" fontId="14" fillId="0" borderId="13"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1" xfId="3" applyFont="1" applyBorder="1" applyProtection="1">
      <alignment vertical="center"/>
    </xf>
    <xf numFmtId="49" fontId="18" fillId="0" borderId="0" xfId="0" applyNumberFormat="1" applyFont="1" applyAlignment="1" applyProtection="1">
      <alignment horizontal="right" vertical="top"/>
    </xf>
    <xf numFmtId="178" fontId="14" fillId="0" borderId="13"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17" xfId="3" applyFont="1" applyBorder="1" applyProtection="1">
      <alignment vertical="center"/>
    </xf>
    <xf numFmtId="0" fontId="4" fillId="0" borderId="13" xfId="3" applyFont="1" applyBorder="1" applyProtection="1">
      <alignment vertical="center"/>
    </xf>
    <xf numFmtId="0" fontId="15" fillId="0" borderId="19" xfId="0" applyFont="1" applyBorder="1" applyAlignment="1" applyProtection="1">
      <alignment horizontal="left" vertical="center" indent="1"/>
    </xf>
    <xf numFmtId="0" fontId="15" fillId="0" borderId="0" xfId="0" applyFont="1" applyAlignment="1" applyProtection="1">
      <alignment horizontal="left" vertical="center" indent="1"/>
    </xf>
    <xf numFmtId="178" fontId="4" fillId="0" borderId="0" xfId="2" applyNumberFormat="1" applyFont="1" applyAlignment="1" applyProtection="1">
      <alignment horizontal="right" vertical="center"/>
    </xf>
    <xf numFmtId="178" fontId="4" fillId="0" borderId="0" xfId="2" applyNumberFormat="1" applyFont="1" applyAlignment="1" applyProtection="1">
      <alignment horizontal="left" vertical="top"/>
    </xf>
    <xf numFmtId="178" fontId="4" fillId="0" borderId="21" xfId="2" applyNumberFormat="1" applyFont="1" applyBorder="1" applyAlignment="1" applyProtection="1">
      <alignment horizontal="right" vertical="center"/>
    </xf>
    <xf numFmtId="178" fontId="18" fillId="0" borderId="0" xfId="2" applyNumberFormat="1" applyFont="1" applyAlignment="1" applyProtection="1">
      <alignment horizontal="left" vertical="center"/>
    </xf>
    <xf numFmtId="0" fontId="18" fillId="0" borderId="0" xfId="3" applyFont="1" applyAlignment="1" applyProtection="1">
      <alignment vertical="top"/>
    </xf>
    <xf numFmtId="182" fontId="4" fillId="0" borderId="0" xfId="2" applyNumberFormat="1" applyFont="1" applyProtection="1">
      <alignment vertical="center"/>
    </xf>
    <xf numFmtId="177" fontId="16" fillId="0" borderId="0" xfId="0" applyNumberFormat="1" applyFont="1" applyAlignment="1" applyProtection="1">
      <alignment horizontal="right" vertical="top"/>
    </xf>
    <xf numFmtId="177" fontId="18" fillId="0" borderId="0" xfId="0" applyNumberFormat="1" applyFont="1" applyAlignment="1" applyProtection="1">
      <alignment vertical="top"/>
    </xf>
    <xf numFmtId="177" fontId="27" fillId="0" borderId="0" xfId="0" applyNumberFormat="1" applyFont="1" applyProtection="1">
      <alignment vertical="center"/>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2" applyNumberFormat="1" applyFont="1" applyBorder="1" applyAlignment="1" applyProtection="1">
      <alignment horizontal="center" vertical="center"/>
    </xf>
    <xf numFmtId="178" fontId="4" fillId="0" borderId="1" xfId="2" applyNumberFormat="1" applyFont="1" applyBorder="1" applyAlignment="1" applyProtection="1">
      <alignment horizontal="center" vertical="center"/>
    </xf>
    <xf numFmtId="178" fontId="4" fillId="0" borderId="2" xfId="2" applyNumberFormat="1" applyFont="1" applyBorder="1" applyAlignment="1" applyProtection="1">
      <alignment horizontal="center" vertical="center"/>
    </xf>
    <xf numFmtId="0" fontId="4" fillId="0" borderId="23" xfId="3" applyFont="1" applyBorder="1" applyProtection="1">
      <alignment vertical="center"/>
    </xf>
    <xf numFmtId="0" fontId="4" fillId="0" borderId="3" xfId="3" applyFont="1" applyBorder="1" applyProtection="1">
      <alignment vertical="center"/>
    </xf>
    <xf numFmtId="0" fontId="4" fillId="0" borderId="4" xfId="3" applyFont="1" applyBorder="1" applyProtection="1">
      <alignment vertical="center"/>
    </xf>
    <xf numFmtId="0" fontId="4" fillId="0" borderId="12" xfId="3" applyFont="1" applyBorder="1" applyProtection="1">
      <alignment vertical="center"/>
    </xf>
    <xf numFmtId="0" fontId="4" fillId="0" borderId="6" xfId="3" applyFont="1" applyBorder="1" applyProtection="1">
      <alignment vertical="center"/>
    </xf>
    <xf numFmtId="0" fontId="4" fillId="0" borderId="7" xfId="3" applyFont="1" applyBorder="1" applyProtection="1">
      <alignment vertical="center"/>
    </xf>
    <xf numFmtId="0" fontId="4" fillId="0" borderId="33" xfId="3" applyFont="1" applyBorder="1" applyProtection="1">
      <alignment vertical="center"/>
    </xf>
    <xf numFmtId="0" fontId="4" fillId="0" borderId="28" xfId="3" applyFont="1" applyBorder="1" applyProtection="1">
      <alignment vertical="center"/>
    </xf>
    <xf numFmtId="0" fontId="4" fillId="0" borderId="29" xfId="3"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180" fontId="4" fillId="0" borderId="27" xfId="0" applyNumberFormat="1" applyFont="1" applyBorder="1" applyProtection="1">
      <alignment vertical="center"/>
    </xf>
    <xf numFmtId="38" fontId="4" fillId="0" borderId="25" xfId="2" applyNumberFormat="1" applyFont="1" applyBorder="1" applyAlignment="1" applyProtection="1">
      <alignment horizontal="right" vertical="center"/>
    </xf>
    <xf numFmtId="178" fontId="4" fillId="0" borderId="26" xfId="2" applyNumberFormat="1" applyFont="1" applyBorder="1" applyAlignment="1" applyProtection="1">
      <alignment horizontal="right" vertical="center"/>
    </xf>
    <xf numFmtId="178" fontId="4" fillId="0" borderId="27" xfId="2" applyNumberFormat="1" applyFont="1" applyBorder="1" applyAlignment="1" applyProtection="1">
      <alignment horizontal="right" vertical="center"/>
    </xf>
    <xf numFmtId="178" fontId="4" fillId="0" borderId="0" xfId="2" applyNumberFormat="1" applyFont="1" applyProtection="1">
      <alignment vertical="center"/>
    </xf>
    <xf numFmtId="181" fontId="4" fillId="0" borderId="0" xfId="0" applyNumberFormat="1" applyFont="1" applyProtection="1">
      <alignment vertical="center"/>
    </xf>
    <xf numFmtId="178" fontId="4" fillId="0" borderId="23" xfId="2" applyNumberFormat="1" applyFont="1" applyBorder="1" applyAlignment="1" applyProtection="1">
      <alignment horizontal="left" vertical="center"/>
    </xf>
    <xf numFmtId="178" fontId="4" fillId="0" borderId="3" xfId="2" applyNumberFormat="1" applyFont="1" applyBorder="1" applyAlignment="1" applyProtection="1">
      <alignment horizontal="left" vertical="center"/>
    </xf>
    <xf numFmtId="178" fontId="4" fillId="0" borderId="4" xfId="2" applyNumberFormat="1" applyFont="1" applyBorder="1" applyAlignment="1" applyProtection="1">
      <alignment horizontal="left" vertical="center"/>
    </xf>
    <xf numFmtId="178" fontId="4" fillId="0" borderId="12" xfId="2" applyNumberFormat="1" applyFont="1" applyBorder="1" applyAlignment="1" applyProtection="1">
      <alignment horizontal="left" vertical="center"/>
    </xf>
    <xf numFmtId="178" fontId="4" fillId="0" borderId="6" xfId="2" applyNumberFormat="1" applyFont="1" applyBorder="1" applyAlignment="1" applyProtection="1">
      <alignment horizontal="left" vertical="center"/>
    </xf>
    <xf numFmtId="178" fontId="4" fillId="0" borderId="7" xfId="2" applyNumberFormat="1" applyFont="1" applyBorder="1" applyAlignment="1" applyProtection="1">
      <alignment horizontal="left" vertical="center"/>
    </xf>
    <xf numFmtId="182" fontId="4" fillId="0" borderId="12" xfId="2" applyNumberFormat="1" applyFont="1" applyBorder="1" applyAlignment="1" applyProtection="1">
      <alignment horizontal="left" vertical="center"/>
    </xf>
    <xf numFmtId="182" fontId="4" fillId="0" borderId="6" xfId="2" applyNumberFormat="1" applyFont="1" applyBorder="1" applyAlignment="1" applyProtection="1">
      <alignment horizontal="left" vertical="center"/>
    </xf>
    <xf numFmtId="182" fontId="4" fillId="0" borderId="7" xfId="2" applyNumberFormat="1" applyFont="1" applyBorder="1" applyAlignment="1" applyProtection="1">
      <alignment horizontal="left" vertical="center"/>
    </xf>
    <xf numFmtId="178" fontId="4" fillId="0" borderId="40" xfId="2" applyNumberFormat="1" applyFont="1" applyBorder="1" applyAlignment="1" applyProtection="1">
      <alignment horizontal="left" vertical="center"/>
    </xf>
    <xf numFmtId="178" fontId="4" fillId="0" borderId="9" xfId="2" applyNumberFormat="1" applyFont="1" applyBorder="1" applyAlignment="1" applyProtection="1">
      <alignment horizontal="left" vertical="center"/>
    </xf>
    <xf numFmtId="178" fontId="4" fillId="0" borderId="11" xfId="2" applyNumberFormat="1" applyFont="1" applyBorder="1" applyAlignment="1" applyProtection="1">
      <alignment horizontal="left" vertical="center"/>
    </xf>
    <xf numFmtId="38" fontId="4" fillId="0" borderId="40" xfId="2" applyNumberFormat="1" applyFont="1" applyBorder="1" applyAlignment="1" applyProtection="1">
      <alignment horizontal="right" vertical="center"/>
    </xf>
    <xf numFmtId="182" fontId="4" fillId="0" borderId="9" xfId="2" applyNumberFormat="1" applyFont="1" applyBorder="1" applyAlignment="1" applyProtection="1">
      <alignment horizontal="right" vertical="center"/>
    </xf>
    <xf numFmtId="182" fontId="4" fillId="0" borderId="11" xfId="2" applyNumberFormat="1" applyFont="1" applyBorder="1" applyAlignment="1" applyProtection="1">
      <alignment horizontal="right" vertical="center"/>
    </xf>
    <xf numFmtId="0" fontId="16" fillId="0" borderId="0" xfId="0" applyFont="1" applyAlignment="1" applyProtection="1">
      <alignment horizontal="left" vertical="top"/>
    </xf>
    <xf numFmtId="178" fontId="4" fillId="0" borderId="0" xfId="2" applyNumberFormat="1" applyFont="1" applyAlignment="1" applyProtection="1">
      <alignment vertical="top"/>
    </xf>
    <xf numFmtId="178" fontId="4" fillId="0" borderId="15" xfId="2" applyNumberFormat="1" applyFont="1" applyBorder="1" applyAlignment="1" applyProtection="1">
      <alignment horizontal="left" vertical="center"/>
    </xf>
    <xf numFmtId="178" fontId="4" fillId="0" borderId="16" xfId="2" applyNumberFormat="1" applyFont="1" applyBorder="1" applyAlignment="1" applyProtection="1">
      <alignment horizontal="left" vertical="center"/>
    </xf>
    <xf numFmtId="178" fontId="4" fillId="0" borderId="18" xfId="2" applyNumberFormat="1" applyFont="1" applyBorder="1" applyAlignment="1" applyProtection="1">
      <alignment horizontal="left" vertical="center"/>
    </xf>
    <xf numFmtId="0" fontId="24" fillId="0" borderId="0" xfId="3" applyFont="1" applyProtection="1">
      <alignment vertical="center"/>
    </xf>
    <xf numFmtId="178" fontId="4" fillId="0" borderId="37" xfId="2" applyNumberFormat="1" applyFont="1" applyBorder="1" applyAlignment="1" applyProtection="1">
      <alignment horizontal="left" vertical="center"/>
    </xf>
    <xf numFmtId="178" fontId="4" fillId="0" borderId="30" xfId="2" applyNumberFormat="1" applyFont="1" applyBorder="1" applyAlignment="1" applyProtection="1">
      <alignment horizontal="left" vertical="center"/>
    </xf>
    <xf numFmtId="178" fontId="4" fillId="0" borderId="38" xfId="2" applyNumberFormat="1" applyFont="1" applyBorder="1" applyAlignment="1" applyProtection="1">
      <alignment horizontal="left" vertical="center"/>
    </xf>
    <xf numFmtId="178" fontId="4" fillId="0" borderId="25" xfId="2" quotePrefix="1" applyNumberFormat="1" applyFont="1" applyBorder="1" applyAlignment="1" applyProtection="1">
      <alignment horizontal="left" vertical="center"/>
    </xf>
    <xf numFmtId="178" fontId="4" fillId="0" borderId="26" xfId="2" quotePrefix="1" applyNumberFormat="1" applyFont="1" applyBorder="1" applyAlignment="1" applyProtection="1">
      <alignment horizontal="left" vertical="center"/>
    </xf>
    <xf numFmtId="178" fontId="4" fillId="0" borderId="27" xfId="2" quotePrefix="1" applyNumberFormat="1" applyFont="1" applyBorder="1" applyAlignment="1" applyProtection="1">
      <alignment horizontal="left" vertical="center"/>
    </xf>
    <xf numFmtId="184" fontId="4" fillId="0" borderId="25" xfId="2" applyNumberFormat="1" applyFont="1" applyBorder="1" applyAlignment="1" applyProtection="1">
      <alignment horizontal="right" vertical="center"/>
    </xf>
    <xf numFmtId="184" fontId="4" fillId="0" borderId="26" xfId="2" applyNumberFormat="1" applyFont="1" applyBorder="1" applyAlignment="1" applyProtection="1">
      <alignment horizontal="right" vertical="center"/>
    </xf>
    <xf numFmtId="184" fontId="4" fillId="0" borderId="27" xfId="2" applyNumberFormat="1" applyFont="1" applyBorder="1" applyAlignment="1" applyProtection="1">
      <alignment horizontal="right" vertical="center"/>
    </xf>
    <xf numFmtId="0" fontId="14" fillId="0" borderId="14" xfId="0" applyFont="1" applyBorder="1" applyAlignment="1" applyProtection="1">
      <alignment vertical="top"/>
    </xf>
    <xf numFmtId="0" fontId="26" fillId="0" borderId="0" xfId="3" applyFont="1" applyProtection="1">
      <alignment vertical="center"/>
    </xf>
    <xf numFmtId="0" fontId="18" fillId="0" borderId="13" xfId="0" applyFont="1" applyBorder="1" applyAlignment="1" applyProtection="1">
      <alignment horizontal="left" vertical="center" wrapText="1"/>
    </xf>
    <xf numFmtId="0" fontId="4" fillId="0" borderId="20" xfId="2" applyFont="1" applyBorder="1" applyAlignment="1" applyProtection="1">
      <alignment horizontal="center" vertical="center"/>
    </xf>
    <xf numFmtId="0" fontId="4" fillId="0" borderId="1" xfId="2" applyFont="1" applyBorder="1" applyAlignment="1" applyProtection="1">
      <alignment horizontal="center" vertical="center"/>
    </xf>
    <xf numFmtId="0" fontId="4" fillId="0" borderId="2" xfId="2"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45" xfId="2" applyNumberFormat="1" applyFont="1" applyBorder="1" applyProtection="1">
      <alignment vertical="center"/>
    </xf>
    <xf numFmtId="178" fontId="4" fillId="0" borderId="24" xfId="2" applyNumberFormat="1" applyFont="1" applyBorder="1" applyProtection="1">
      <alignment vertical="center"/>
    </xf>
    <xf numFmtId="178" fontId="4" fillId="0" borderId="21" xfId="2" applyNumberFormat="1" applyFont="1" applyBorder="1" applyProtection="1">
      <alignment vertical="center"/>
    </xf>
    <xf numFmtId="178" fontId="4" fillId="0" borderId="14" xfId="2" applyNumberFormat="1" applyFont="1" applyBorder="1" applyProtection="1">
      <alignment vertical="center"/>
    </xf>
    <xf numFmtId="178" fontId="4" fillId="0" borderId="30" xfId="2" applyNumberFormat="1" applyFont="1" applyBorder="1" applyProtection="1">
      <alignment vertical="center"/>
    </xf>
    <xf numFmtId="178" fontId="4" fillId="0" borderId="11" xfId="2"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6" fillId="0" borderId="0" xfId="3" applyFont="1" applyAlignment="1" applyProtection="1">
      <alignment vertical="top"/>
    </xf>
    <xf numFmtId="0" fontId="16" fillId="0" borderId="0" xfId="3" applyFont="1" applyProtection="1">
      <alignment vertical="center"/>
    </xf>
    <xf numFmtId="0" fontId="4" fillId="0" borderId="23"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78" fontId="4" fillId="0" borderId="19" xfId="2" applyNumberFormat="1" applyFont="1" applyBorder="1" applyAlignment="1" applyProtection="1">
      <alignment horizontal="left" vertical="center"/>
    </xf>
    <xf numFmtId="178" fontId="4" fillId="0" borderId="0" xfId="2" applyNumberFormat="1" applyFont="1" applyAlignment="1" applyProtection="1">
      <alignment horizontal="left" vertical="center"/>
    </xf>
    <xf numFmtId="178" fontId="4" fillId="0" borderId="21" xfId="2" applyNumberFormat="1" applyFont="1" applyBorder="1" applyAlignment="1" applyProtection="1">
      <alignment horizontal="left" vertical="center"/>
    </xf>
    <xf numFmtId="0" fontId="4" fillId="0" borderId="37" xfId="3" applyFont="1" applyBorder="1" applyAlignment="1" applyProtection="1">
      <alignment horizontal="left" vertical="center"/>
    </xf>
    <xf numFmtId="0" fontId="4" fillId="0" borderId="30" xfId="3" applyFont="1" applyBorder="1" applyAlignment="1" applyProtection="1">
      <alignment horizontal="left" vertical="center"/>
    </xf>
    <xf numFmtId="0" fontId="4" fillId="0" borderId="38" xfId="3" applyFont="1" applyBorder="1" applyAlignment="1" applyProtection="1">
      <alignment horizontal="left" vertical="center"/>
    </xf>
    <xf numFmtId="0" fontId="4" fillId="0" borderId="25" xfId="2" applyFont="1" applyBorder="1" applyAlignment="1" applyProtection="1">
      <alignment horizontal="left" vertical="center"/>
    </xf>
    <xf numFmtId="0" fontId="4" fillId="0" borderId="26" xfId="2" applyFont="1" applyBorder="1" applyAlignment="1" applyProtection="1">
      <alignment horizontal="left" vertical="center"/>
    </xf>
    <xf numFmtId="0" fontId="4" fillId="0" borderId="27" xfId="2" applyFont="1" applyBorder="1" applyAlignment="1" applyProtection="1">
      <alignment horizontal="left" vertical="center"/>
    </xf>
    <xf numFmtId="0" fontId="16" fillId="0" borderId="0" xfId="0" applyFont="1" applyAlignment="1" applyProtection="1">
      <alignment horizontal="left" vertical="center" wrapText="1"/>
    </xf>
    <xf numFmtId="0" fontId="12" fillId="0" borderId="0" xfId="0" applyFont="1" applyProtection="1">
      <alignment vertical="center"/>
    </xf>
    <xf numFmtId="0" fontId="4" fillId="0" borderId="20" xfId="3" applyFont="1" applyBorder="1" applyAlignment="1" applyProtection="1">
      <alignment horizontal="left" vertical="center"/>
    </xf>
    <xf numFmtId="0" fontId="4" fillId="0" borderId="1" xfId="3" applyFont="1" applyBorder="1" applyAlignment="1" applyProtection="1">
      <alignment horizontal="left" vertical="center"/>
    </xf>
    <xf numFmtId="0" fontId="4" fillId="0" borderId="2" xfId="3" applyFont="1" applyBorder="1" applyAlignment="1" applyProtection="1">
      <alignment horizontal="left" vertical="center"/>
    </xf>
    <xf numFmtId="0" fontId="4" fillId="0" borderId="46" xfId="3" applyFont="1" applyBorder="1" applyAlignment="1" applyProtection="1">
      <alignment horizontal="left" vertical="center"/>
    </xf>
    <xf numFmtId="0" fontId="4" fillId="0" borderId="47" xfId="3" applyFont="1" applyBorder="1" applyAlignment="1" applyProtection="1">
      <alignment horizontal="center" vertical="center"/>
    </xf>
    <xf numFmtId="0" fontId="19" fillId="0" borderId="47"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49" fontId="4" fillId="0" borderId="35" xfId="0" applyNumberFormat="1" applyFont="1" applyBorder="1" applyAlignment="1" applyProtection="1">
      <alignment horizontal="center" vertical="top"/>
    </xf>
    <xf numFmtId="0" fontId="4" fillId="0" borderId="15" xfId="3" applyFont="1" applyBorder="1" applyAlignment="1" applyProtection="1">
      <alignment horizontal="left" vertical="top" wrapText="1"/>
    </xf>
    <xf numFmtId="0" fontId="4" fillId="0" borderId="18" xfId="3" applyFont="1" applyBorder="1" applyAlignment="1" applyProtection="1">
      <alignment horizontal="left" vertical="top" wrapText="1"/>
    </xf>
    <xf numFmtId="49" fontId="27" fillId="0" borderId="42" xfId="3" applyNumberFormat="1" applyFont="1" applyBorder="1" applyAlignment="1" applyProtection="1">
      <alignment horizontal="center" vertical="center"/>
    </xf>
    <xf numFmtId="0" fontId="4" fillId="0" borderId="31" xfId="3" applyFont="1" applyBorder="1" applyAlignment="1" applyProtection="1">
      <alignment horizontal="left" vertical="center"/>
    </xf>
    <xf numFmtId="0" fontId="4" fillId="0" borderId="3" xfId="3" applyFont="1" applyBorder="1" applyAlignment="1" applyProtection="1">
      <alignment horizontal="left" vertical="center"/>
    </xf>
    <xf numFmtId="0" fontId="4" fillId="0" borderId="43" xfId="3" applyFont="1" applyBorder="1" applyAlignment="1" applyProtection="1">
      <alignment horizontal="left" vertical="center"/>
    </xf>
    <xf numFmtId="0" fontId="24" fillId="0" borderId="31" xfId="3" applyFont="1" applyBorder="1" applyAlignment="1" applyProtection="1">
      <alignment horizontal="left" vertical="center" wrapText="1"/>
    </xf>
    <xf numFmtId="0" fontId="24" fillId="0" borderId="3" xfId="3" applyFont="1" applyBorder="1" applyAlignment="1" applyProtection="1">
      <alignment horizontal="left" vertical="center" wrapText="1"/>
    </xf>
    <xf numFmtId="0" fontId="24" fillId="0" borderId="43" xfId="3" applyFont="1" applyBorder="1" applyAlignment="1" applyProtection="1">
      <alignment horizontal="left" vertical="center" wrapText="1"/>
    </xf>
    <xf numFmtId="183" fontId="4" fillId="0" borderId="0" xfId="3" applyNumberFormat="1" applyFont="1" applyProtection="1">
      <alignment vertical="center"/>
    </xf>
    <xf numFmtId="49" fontId="4" fillId="0" borderId="36" xfId="0" applyNumberFormat="1" applyFont="1" applyBorder="1" applyAlignment="1" applyProtection="1">
      <alignment horizontal="center" vertical="top"/>
    </xf>
    <xf numFmtId="0" fontId="4" fillId="0" borderId="19" xfId="3" applyFont="1" applyBorder="1" applyAlignment="1" applyProtection="1">
      <alignment horizontal="left" vertical="top" wrapText="1"/>
    </xf>
    <xf numFmtId="0" fontId="4" fillId="0" borderId="21" xfId="3" applyFont="1" applyBorder="1" applyAlignment="1" applyProtection="1">
      <alignment horizontal="left" vertical="top" wrapText="1"/>
    </xf>
    <xf numFmtId="0" fontId="4" fillId="0" borderId="5" xfId="3" applyFont="1" applyBorder="1" applyAlignment="1" applyProtection="1">
      <alignment horizontal="left" vertical="center"/>
    </xf>
    <xf numFmtId="0" fontId="4" fillId="0" borderId="6" xfId="3" applyFont="1" applyBorder="1" applyAlignment="1" applyProtection="1">
      <alignment horizontal="left" vertical="center"/>
    </xf>
    <xf numFmtId="0" fontId="4" fillId="0" borderId="32" xfId="3" applyFont="1" applyBorder="1" applyAlignment="1" applyProtection="1">
      <alignment horizontal="left" vertical="center"/>
    </xf>
    <xf numFmtId="0" fontId="24" fillId="0" borderId="5" xfId="3" applyFont="1" applyBorder="1" applyAlignment="1" applyProtection="1">
      <alignment horizontal="left" vertical="center" wrapText="1"/>
    </xf>
    <xf numFmtId="0" fontId="24" fillId="0" borderId="6" xfId="3" applyFont="1" applyBorder="1" applyAlignment="1" applyProtection="1">
      <alignment horizontal="left" vertical="center" wrapText="1"/>
    </xf>
    <xf numFmtId="0" fontId="24" fillId="0" borderId="32" xfId="3" applyFont="1" applyBorder="1" applyAlignment="1" applyProtection="1">
      <alignment horizontal="left" vertical="center" wrapText="1"/>
    </xf>
    <xf numFmtId="49" fontId="4" fillId="0" borderId="34" xfId="0" applyNumberFormat="1" applyFont="1" applyBorder="1" applyAlignment="1" applyProtection="1">
      <alignment horizontal="center" vertical="top"/>
    </xf>
    <xf numFmtId="0" fontId="4" fillId="0" borderId="17" xfId="3" applyFont="1" applyBorder="1" applyAlignment="1" applyProtection="1">
      <alignment horizontal="left" vertical="top" wrapText="1"/>
    </xf>
    <xf numFmtId="0" fontId="4" fillId="0" borderId="14" xfId="3" applyFont="1" applyBorder="1" applyAlignment="1" applyProtection="1">
      <alignment horizontal="left" vertical="top" wrapText="1"/>
    </xf>
    <xf numFmtId="49" fontId="27" fillId="0" borderId="57" xfId="3" applyNumberFormat="1" applyFont="1" applyBorder="1" applyAlignment="1" applyProtection="1">
      <alignment horizontal="center" vertical="center"/>
    </xf>
    <xf numFmtId="0" fontId="4" fillId="0" borderId="8" xfId="3" applyFont="1" applyBorder="1" applyAlignment="1" applyProtection="1">
      <alignment horizontal="left" vertical="center"/>
    </xf>
    <xf numFmtId="0" fontId="4" fillId="0" borderId="9" xfId="3" applyFont="1" applyBorder="1" applyAlignment="1" applyProtection="1">
      <alignment horizontal="left" vertical="center"/>
    </xf>
    <xf numFmtId="0" fontId="4" fillId="0" borderId="10" xfId="3" applyFont="1" applyBorder="1" applyAlignment="1" applyProtection="1">
      <alignment horizontal="left" vertical="center"/>
    </xf>
    <xf numFmtId="0" fontId="24" fillId="0" borderId="9" xfId="3" applyFont="1" applyBorder="1" applyAlignment="1" applyProtection="1">
      <alignment horizontal="left" vertical="center" wrapText="1"/>
    </xf>
    <xf numFmtId="0" fontId="24" fillId="0" borderId="10" xfId="3" applyFont="1" applyBorder="1" applyAlignment="1" applyProtection="1">
      <alignment horizontal="left" vertical="center" wrapText="1"/>
    </xf>
    <xf numFmtId="49" fontId="27" fillId="0" borderId="56" xfId="3" applyNumberFormat="1" applyFont="1" applyBorder="1" applyAlignment="1" applyProtection="1">
      <alignment horizontal="center" vertical="center"/>
    </xf>
    <xf numFmtId="49" fontId="27" fillId="0" borderId="41" xfId="3" applyNumberFormat="1" applyFont="1" applyBorder="1" applyAlignment="1" applyProtection="1">
      <alignment horizontal="center" vertical="center"/>
    </xf>
    <xf numFmtId="0" fontId="4" fillId="0" borderId="44" xfId="3" applyFont="1" applyBorder="1" applyAlignment="1" applyProtection="1">
      <alignment horizontal="left" vertical="center"/>
    </xf>
    <xf numFmtId="0" fontId="4" fillId="0" borderId="24" xfId="3" applyFont="1" applyBorder="1" applyAlignment="1" applyProtection="1">
      <alignment horizontal="left" vertical="center"/>
    </xf>
    <xf numFmtId="0" fontId="4" fillId="0" borderId="42" xfId="3" applyFont="1" applyBorder="1" applyAlignment="1" applyProtection="1">
      <alignment horizontal="left" vertical="center"/>
    </xf>
    <xf numFmtId="49" fontId="27" fillId="0" borderId="39" xfId="3" applyNumberFormat="1" applyFont="1" applyBorder="1" applyAlignment="1" applyProtection="1">
      <alignment horizontal="center" vertical="center"/>
    </xf>
    <xf numFmtId="0" fontId="24" fillId="0" borderId="8" xfId="3" applyFont="1" applyBorder="1" applyAlignment="1" applyProtection="1">
      <alignment horizontal="left" vertical="center" wrapText="1"/>
    </xf>
    <xf numFmtId="0" fontId="4" fillId="0" borderId="21" xfId="2" applyFont="1" applyBorder="1" applyProtection="1">
      <alignment vertical="center"/>
    </xf>
    <xf numFmtId="49" fontId="27" fillId="0" borderId="51" xfId="3" applyNumberFormat="1" applyFont="1" applyBorder="1" applyAlignment="1" applyProtection="1">
      <alignment horizontal="center" vertical="center"/>
    </xf>
    <xf numFmtId="0" fontId="24" fillId="0" borderId="24" xfId="3" applyFont="1" applyBorder="1" applyAlignment="1" applyProtection="1">
      <alignment horizontal="left" vertical="center" wrapText="1"/>
    </xf>
    <xf numFmtId="0" fontId="24" fillId="0" borderId="42" xfId="3" applyFont="1" applyBorder="1" applyAlignment="1" applyProtection="1">
      <alignment horizontal="left" vertical="center" wrapText="1"/>
    </xf>
    <xf numFmtId="0" fontId="4" fillId="0" borderId="15" xfId="3" applyFont="1" applyBorder="1" applyAlignment="1" applyProtection="1">
      <alignment horizontal="left" vertical="top"/>
    </xf>
    <xf numFmtId="0" fontId="4" fillId="0" borderId="18" xfId="3" applyFont="1" applyBorder="1" applyAlignment="1" applyProtection="1">
      <alignment horizontal="left" vertical="top"/>
    </xf>
    <xf numFmtId="0" fontId="4" fillId="0" borderId="19" xfId="3" applyFont="1" applyBorder="1" applyAlignment="1" applyProtection="1">
      <alignment horizontal="left" vertical="top"/>
    </xf>
    <xf numFmtId="0" fontId="4" fillId="0" borderId="21" xfId="3" applyFont="1" applyBorder="1" applyAlignment="1" applyProtection="1">
      <alignment horizontal="left" vertical="top"/>
    </xf>
    <xf numFmtId="0" fontId="4" fillId="0" borderId="17" xfId="3" applyFont="1" applyBorder="1" applyAlignment="1" applyProtection="1">
      <alignment horizontal="left" vertical="top"/>
    </xf>
    <xf numFmtId="0" fontId="4" fillId="0" borderId="14" xfId="3" applyFont="1" applyBorder="1" applyAlignment="1" applyProtection="1">
      <alignment horizontal="left" vertical="top"/>
    </xf>
    <xf numFmtId="49" fontId="27" fillId="0" borderId="53" xfId="3" applyNumberFormat="1" applyFont="1" applyBorder="1" applyAlignment="1" applyProtection="1">
      <alignment horizontal="center" vertical="center"/>
    </xf>
    <xf numFmtId="0" fontId="4" fillId="0" borderId="52" xfId="3" applyFont="1" applyBorder="1" applyAlignment="1" applyProtection="1">
      <alignment horizontal="left" vertical="center"/>
    </xf>
    <xf numFmtId="0" fontId="4" fillId="0" borderId="13" xfId="3" applyFont="1" applyBorder="1" applyAlignment="1" applyProtection="1">
      <alignment horizontal="left" vertical="center"/>
    </xf>
    <xf numFmtId="0" fontId="4" fillId="0" borderId="53" xfId="3" applyFont="1" applyBorder="1" applyAlignment="1" applyProtection="1">
      <alignment horizontal="left" vertical="center"/>
    </xf>
    <xf numFmtId="0" fontId="4" fillId="0" borderId="0" xfId="0" applyFont="1" applyAlignment="1" applyProtection="1">
      <alignment horizontal="center" vertical="top"/>
    </xf>
    <xf numFmtId="0" fontId="4" fillId="0" borderId="0" xfId="3" applyFont="1" applyAlignment="1" applyProtection="1">
      <alignment horizontal="left" vertical="top"/>
    </xf>
    <xf numFmtId="0" fontId="27" fillId="0" borderId="0" xfId="3" applyFont="1" applyAlignment="1" applyProtection="1">
      <alignment horizontal="center" vertical="center"/>
    </xf>
    <xf numFmtId="0" fontId="4" fillId="0" borderId="0" xfId="3" applyFont="1" applyAlignment="1" applyProtection="1">
      <alignment horizontal="left" vertical="center"/>
    </xf>
    <xf numFmtId="0" fontId="24" fillId="0" borderId="0" xfId="3" applyFont="1" applyAlignment="1" applyProtection="1">
      <alignment horizontal="left" vertical="center"/>
    </xf>
    <xf numFmtId="49" fontId="19" fillId="0" borderId="0" xfId="0" applyNumberFormat="1" applyFont="1" applyAlignment="1" applyProtection="1">
      <alignment horizontal="left" vertical="center"/>
    </xf>
    <xf numFmtId="0" fontId="19" fillId="0" borderId="0" xfId="0" applyFont="1" applyAlignment="1" applyProtection="1">
      <alignment horizontal="left" vertical="center"/>
    </xf>
    <xf numFmtId="49" fontId="4" fillId="0" borderId="55" xfId="0" applyNumberFormat="1" applyFont="1" applyBorder="1" applyAlignment="1" applyProtection="1">
      <alignment horizontal="center" vertical="center"/>
    </xf>
    <xf numFmtId="0" fontId="4" fillId="0" borderId="55" xfId="3" applyFont="1" applyBorder="1" applyAlignment="1" applyProtection="1">
      <alignment horizontal="left" vertical="center"/>
    </xf>
    <xf numFmtId="49" fontId="27" fillId="0" borderId="20" xfId="3" applyNumberFormat="1" applyFont="1" applyBorder="1" applyAlignment="1" applyProtection="1">
      <alignment horizontal="center" vertical="center"/>
    </xf>
    <xf numFmtId="0" fontId="4" fillId="0" borderId="47" xfId="3" applyFont="1" applyBorder="1" applyAlignment="1" applyProtection="1">
      <alignment horizontal="left" vertical="center"/>
    </xf>
    <xf numFmtId="0" fontId="24" fillId="0" borderId="50" xfId="3" applyFont="1" applyBorder="1" applyAlignment="1" applyProtection="1">
      <alignment horizontal="left" vertical="center"/>
    </xf>
    <xf numFmtId="0" fontId="24" fillId="0" borderId="55" xfId="3" applyFont="1" applyBorder="1" applyAlignment="1" applyProtection="1">
      <alignment horizontal="left" vertical="center"/>
    </xf>
    <xf numFmtId="0" fontId="24" fillId="0" borderId="20" xfId="3" applyFont="1" applyBorder="1" applyAlignment="1" applyProtection="1">
      <alignment horizontal="left" vertical="center"/>
    </xf>
    <xf numFmtId="0" fontId="4" fillId="0" borderId="54" xfId="3" applyFont="1" applyBorder="1" applyAlignment="1" applyProtection="1">
      <alignment horizontal="center" vertical="center"/>
    </xf>
    <xf numFmtId="0" fontId="4" fillId="0" borderId="5" xfId="3" applyFont="1" applyBorder="1" applyAlignment="1" applyProtection="1">
      <alignment horizontal="left" vertical="center" wrapText="1"/>
    </xf>
    <xf numFmtId="0" fontId="4" fillId="0" borderId="6" xfId="3" applyFont="1" applyBorder="1" applyAlignment="1" applyProtection="1">
      <alignment horizontal="left" vertical="center" wrapText="1"/>
    </xf>
    <xf numFmtId="0" fontId="4" fillId="0" borderId="32" xfId="3" applyFont="1" applyBorder="1" applyAlignment="1" applyProtection="1">
      <alignment horizontal="left" vertical="center" wrapText="1"/>
    </xf>
    <xf numFmtId="0" fontId="4" fillId="0" borderId="44" xfId="3" applyFont="1" applyBorder="1" applyAlignment="1" applyProtection="1">
      <alignment horizontal="left" vertical="center" wrapText="1"/>
    </xf>
    <xf numFmtId="0" fontId="4" fillId="0" borderId="24" xfId="3" applyFont="1" applyBorder="1" applyAlignment="1" applyProtection="1">
      <alignment horizontal="left" vertical="center" wrapText="1"/>
    </xf>
    <xf numFmtId="0" fontId="4" fillId="0" borderId="42" xfId="3" applyFont="1" applyBorder="1" applyAlignment="1" applyProtection="1">
      <alignment horizontal="left" vertical="center" wrapText="1"/>
    </xf>
    <xf numFmtId="49" fontId="27" fillId="0" borderId="10" xfId="3" applyNumberFormat="1" applyFont="1" applyBorder="1" applyAlignment="1" applyProtection="1">
      <alignment horizontal="center" vertical="center"/>
    </xf>
    <xf numFmtId="0" fontId="4" fillId="0" borderId="14" xfId="3" applyFont="1" applyBorder="1" applyProtection="1">
      <alignment vertical="center"/>
    </xf>
    <xf numFmtId="0" fontId="4" fillId="0" borderId="16" xfId="3" applyFont="1" applyBorder="1" applyProtection="1">
      <alignment vertical="center"/>
    </xf>
    <xf numFmtId="0" fontId="4" fillId="0" borderId="18" xfId="3" applyFont="1" applyBorder="1" applyProtection="1">
      <alignment vertical="center"/>
    </xf>
    <xf numFmtId="180" fontId="18" fillId="0" borderId="13" xfId="0" applyNumberFormat="1" applyFont="1" applyBorder="1" applyAlignment="1" applyProtection="1">
      <alignment horizontal="left" vertical="center" wrapText="1"/>
    </xf>
    <xf numFmtId="0" fontId="15" fillId="0" borderId="36" xfId="0" applyFont="1" applyBorder="1" applyProtection="1">
      <alignment vertical="center"/>
    </xf>
    <xf numFmtId="49" fontId="4" fillId="0" borderId="20" xfId="3" applyNumberFormat="1" applyFont="1" applyBorder="1" applyAlignment="1" applyProtection="1">
      <alignment horizontal="left" vertical="center"/>
    </xf>
    <xf numFmtId="49" fontId="4" fillId="0" borderId="1" xfId="3" applyNumberFormat="1" applyFont="1" applyBorder="1" applyAlignment="1" applyProtection="1">
      <alignment horizontal="left" vertical="center"/>
    </xf>
    <xf numFmtId="49" fontId="4" fillId="0" borderId="46" xfId="3" applyNumberFormat="1" applyFont="1" applyBorder="1" applyAlignment="1" applyProtection="1">
      <alignment horizontal="left" vertical="center"/>
    </xf>
    <xf numFmtId="49" fontId="4" fillId="0" borderId="47" xfId="3" applyNumberFormat="1" applyFont="1" applyBorder="1" applyAlignment="1" applyProtection="1">
      <alignment horizontal="left" vertical="center"/>
    </xf>
    <xf numFmtId="49" fontId="4" fillId="0" borderId="48" xfId="3" applyNumberFormat="1" applyFont="1" applyBorder="1" applyProtection="1">
      <alignment vertical="center"/>
    </xf>
    <xf numFmtId="49" fontId="4" fillId="0" borderId="2" xfId="3" applyNumberFormat="1" applyFont="1" applyBorder="1" applyAlignment="1" applyProtection="1">
      <alignment horizontal="left" vertical="center"/>
    </xf>
    <xf numFmtId="180" fontId="4" fillId="0" borderId="0" xfId="0" applyNumberFormat="1" applyFont="1" applyAlignment="1" applyProtection="1">
      <alignment vertical="top"/>
    </xf>
    <xf numFmtId="49" fontId="4" fillId="0" borderId="0" xfId="0" applyNumberFormat="1" applyFont="1" applyAlignment="1" applyProtection="1">
      <alignment horizontal="left" vertical="top" wrapText="1"/>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23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81"/>
  <sheetViews>
    <sheetView showGridLines="0" tabSelected="1" topLeftCell="B1" zoomScaleNormal="100" workbookViewId="0">
      <selection activeCell="B1" sqref="B1"/>
    </sheetView>
  </sheetViews>
  <sheetFormatPr defaultColWidth="9" defaultRowHeight="13.5" x14ac:dyDescent="0.15"/>
  <cols>
    <col min="1" max="1" width="7.125" style="286" hidden="1" customWidth="1"/>
    <col min="2" max="2" width="1.625" style="84" customWidth="1"/>
    <col min="3" max="3" width="2.625" style="84" customWidth="1"/>
    <col min="4" max="4" width="5.625" style="84" customWidth="1"/>
    <col min="5" max="5" width="6.625" style="84" customWidth="1"/>
    <col min="6" max="6" width="5.25" style="84" customWidth="1"/>
    <col min="7" max="7" width="5" style="84" customWidth="1"/>
    <col min="8" max="8" width="7.25" style="84" customWidth="1"/>
    <col min="9" max="9" width="1.625" style="84" customWidth="1"/>
    <col min="10" max="10" width="8.125" style="84" customWidth="1"/>
    <col min="11" max="11" width="2.125" style="84" customWidth="1"/>
    <col min="12" max="12" width="1.625" style="84" customWidth="1"/>
    <col min="13" max="13" width="7.25" style="84" customWidth="1"/>
    <col min="14" max="14" width="4.625" style="84" customWidth="1"/>
    <col min="15" max="15" width="10.25" style="84" customWidth="1"/>
    <col min="16" max="16" width="8.25" style="84" customWidth="1"/>
    <col min="17" max="17" width="2.625" style="84" customWidth="1"/>
    <col min="18" max="18" width="11.375" style="84" customWidth="1"/>
    <col min="19" max="19" width="7.625" style="84" customWidth="1"/>
    <col min="20" max="20" width="17.625" style="84" customWidth="1"/>
    <col min="21" max="21" width="7" style="84" customWidth="1"/>
    <col min="22" max="22" width="4.5" style="84" customWidth="1"/>
    <col min="23" max="23" width="3" style="84" customWidth="1"/>
    <col min="24" max="24" width="6.375" style="84" customWidth="1"/>
    <col min="25" max="25" width="18.625" style="84" customWidth="1"/>
    <col min="26" max="26" width="2.625" style="84" customWidth="1"/>
    <col min="27" max="27" width="3.625" style="84" customWidth="1"/>
    <col min="28" max="16384" width="9" style="84"/>
  </cols>
  <sheetData>
    <row r="1" spans="1:27" ht="30" customHeight="1" x14ac:dyDescent="0.15">
      <c r="A1" s="362" t="s">
        <v>352</v>
      </c>
      <c r="B1" s="81"/>
      <c r="C1" s="82" t="s">
        <v>353</v>
      </c>
      <c r="D1" s="83"/>
      <c r="U1" s="85"/>
      <c r="V1" s="85"/>
      <c r="W1" s="361" t="s">
        <v>412</v>
      </c>
      <c r="X1" s="86"/>
      <c r="Y1" s="86"/>
      <c r="Z1" s="86"/>
      <c r="AA1" s="87"/>
    </row>
    <row r="2" spans="1:27" ht="15" hidden="1" customHeight="1" x14ac:dyDescent="0.15">
      <c r="A2" s="362" t="s">
        <v>4</v>
      </c>
      <c r="B2" s="81"/>
      <c r="C2" s="88"/>
      <c r="D2" s="88"/>
      <c r="E2" s="88"/>
      <c r="F2" s="88"/>
      <c r="G2" s="88"/>
      <c r="H2" s="88"/>
      <c r="AA2" s="1"/>
    </row>
    <row r="3" spans="1:27" ht="30" customHeight="1" x14ac:dyDescent="0.15">
      <c r="A3" s="363" t="s">
        <v>413</v>
      </c>
      <c r="B3" s="89"/>
      <c r="C3" s="90" t="s">
        <v>409</v>
      </c>
      <c r="Y3" s="91"/>
    </row>
    <row r="4" spans="1:27" ht="5.25" customHeight="1" x14ac:dyDescent="0.15">
      <c r="A4" s="89"/>
      <c r="B4" s="89"/>
      <c r="C4" s="92"/>
      <c r="D4" s="93"/>
      <c r="E4" s="93"/>
      <c r="F4" s="93"/>
      <c r="G4" s="93"/>
      <c r="H4" s="93"/>
      <c r="I4" s="93"/>
      <c r="J4" s="93"/>
      <c r="K4" s="93"/>
      <c r="L4" s="93"/>
      <c r="M4" s="93"/>
      <c r="N4" s="93"/>
      <c r="O4" s="93"/>
      <c r="P4" s="93"/>
      <c r="Q4" s="93"/>
      <c r="R4" s="93"/>
      <c r="S4" s="93"/>
      <c r="T4" s="93"/>
      <c r="U4" s="93"/>
      <c r="V4" s="93"/>
      <c r="W4" s="93"/>
      <c r="X4" s="93"/>
      <c r="Y4" s="93"/>
      <c r="Z4" s="94"/>
    </row>
    <row r="5" spans="1:27" ht="15" customHeight="1" x14ac:dyDescent="0.15">
      <c r="A5" s="89"/>
      <c r="B5" s="95"/>
      <c r="C5" s="96" t="s">
        <v>410</v>
      </c>
      <c r="D5" s="97"/>
      <c r="E5" s="97"/>
      <c r="F5" s="97"/>
      <c r="G5" s="97"/>
      <c r="H5" s="97"/>
      <c r="I5" s="97"/>
      <c r="J5" s="97"/>
      <c r="K5" s="97"/>
      <c r="L5" s="97"/>
      <c r="M5" s="97"/>
      <c r="N5" s="97"/>
      <c r="O5" s="97"/>
      <c r="P5" s="97"/>
      <c r="Q5" s="97"/>
      <c r="R5" s="97"/>
      <c r="S5" s="97"/>
      <c r="T5" s="97"/>
      <c r="U5" s="97"/>
      <c r="V5" s="97"/>
      <c r="W5" s="97"/>
      <c r="X5" s="97"/>
      <c r="Y5" s="97"/>
      <c r="Z5" s="98"/>
    </row>
    <row r="6" spans="1:27" ht="15" customHeight="1" x14ac:dyDescent="0.15">
      <c r="A6" s="89"/>
      <c r="B6" s="89"/>
      <c r="C6" s="96" t="s">
        <v>1</v>
      </c>
      <c r="D6" s="97"/>
      <c r="E6" s="97"/>
      <c r="F6" s="97"/>
      <c r="G6" s="97"/>
      <c r="H6" s="97"/>
      <c r="I6" s="97"/>
      <c r="J6" s="97"/>
      <c r="K6" s="97"/>
      <c r="L6" s="97"/>
      <c r="M6" s="97"/>
      <c r="N6" s="97"/>
      <c r="O6" s="97"/>
      <c r="P6" s="97"/>
      <c r="Q6" s="97"/>
      <c r="R6" s="97"/>
      <c r="S6" s="97"/>
      <c r="T6" s="97"/>
      <c r="U6" s="97"/>
      <c r="V6" s="97"/>
      <c r="W6" s="97"/>
      <c r="X6" s="97"/>
      <c r="Y6" s="97"/>
      <c r="Z6" s="98"/>
    </row>
    <row r="7" spans="1:27" ht="15" customHeight="1" x14ac:dyDescent="0.15">
      <c r="A7" s="89"/>
      <c r="B7" s="89"/>
      <c r="C7" s="96" t="s">
        <v>2</v>
      </c>
      <c r="D7" s="97"/>
      <c r="E7" s="97"/>
      <c r="F7" s="97"/>
      <c r="G7" s="97"/>
      <c r="H7" s="97"/>
      <c r="I7" s="97"/>
      <c r="J7" s="97"/>
      <c r="K7" s="97"/>
      <c r="L7" s="97"/>
      <c r="M7" s="97"/>
      <c r="N7" s="97"/>
      <c r="O7" s="97"/>
      <c r="P7" s="97"/>
      <c r="Q7" s="97"/>
      <c r="R7" s="97"/>
      <c r="S7" s="97"/>
      <c r="T7" s="97"/>
      <c r="U7" s="97"/>
      <c r="V7" s="97"/>
      <c r="W7" s="97"/>
      <c r="X7" s="97"/>
      <c r="Y7" s="97"/>
      <c r="Z7" s="98"/>
    </row>
    <row r="8" spans="1:27" ht="15" hidden="1" customHeight="1" x14ac:dyDescent="0.15">
      <c r="A8" s="89"/>
      <c r="B8" s="89"/>
      <c r="C8" s="96"/>
      <c r="D8" s="97"/>
      <c r="E8" s="97"/>
      <c r="F8" s="97"/>
      <c r="G8" s="97"/>
      <c r="H8" s="97"/>
      <c r="I8" s="97"/>
      <c r="J8" s="97"/>
      <c r="K8" s="97"/>
      <c r="L8" s="97"/>
      <c r="M8" s="97"/>
      <c r="N8" s="97"/>
      <c r="O8" s="97"/>
      <c r="P8" s="97"/>
      <c r="Q8" s="97"/>
      <c r="R8" s="97"/>
      <c r="S8" s="97"/>
      <c r="T8" s="97"/>
      <c r="U8" s="97"/>
      <c r="V8" s="97"/>
      <c r="W8" s="97"/>
      <c r="X8" s="97"/>
      <c r="Y8" s="97"/>
      <c r="Z8" s="98"/>
    </row>
    <row r="9" spans="1:27" ht="5.25" customHeight="1" x14ac:dyDescent="0.15">
      <c r="A9" s="89"/>
      <c r="B9" s="89"/>
      <c r="C9" s="99"/>
      <c r="D9" s="100"/>
      <c r="E9" s="100"/>
      <c r="F9" s="100"/>
      <c r="G9" s="100"/>
      <c r="H9" s="100"/>
      <c r="I9" s="100"/>
      <c r="J9" s="100"/>
      <c r="K9" s="100"/>
      <c r="L9" s="100"/>
      <c r="M9" s="100"/>
      <c r="N9" s="100"/>
      <c r="O9" s="100"/>
      <c r="P9" s="100"/>
      <c r="Q9" s="100"/>
      <c r="R9" s="100"/>
      <c r="S9" s="100"/>
      <c r="T9" s="100"/>
      <c r="U9" s="100"/>
      <c r="V9" s="100"/>
      <c r="W9" s="100"/>
      <c r="X9" s="100"/>
      <c r="Y9" s="100"/>
      <c r="Z9" s="101"/>
    </row>
    <row r="10" spans="1:27" ht="30" customHeight="1" x14ac:dyDescent="0.15">
      <c r="A10" s="89"/>
      <c r="B10" s="89"/>
      <c r="R10" s="102"/>
      <c r="S10" s="102"/>
      <c r="T10" s="102"/>
      <c r="U10" s="102"/>
      <c r="V10" s="102"/>
      <c r="W10" s="102"/>
      <c r="X10" s="102"/>
      <c r="Y10" s="102"/>
    </row>
    <row r="11" spans="1:27" ht="15.75" hidden="1" customHeight="1" x14ac:dyDescent="0.15">
      <c r="A11" s="103"/>
      <c r="B11" s="89"/>
    </row>
    <row r="12" spans="1:27" ht="15.75" hidden="1" customHeight="1" x14ac:dyDescent="0.15">
      <c r="A12" s="103"/>
      <c r="B12" s="89"/>
    </row>
    <row r="13" spans="1:27" ht="20.100000000000001" customHeight="1" x14ac:dyDescent="0.15">
      <c r="A13" s="89"/>
      <c r="B13" s="89"/>
      <c r="C13" s="104" t="s">
        <v>13</v>
      </c>
      <c r="D13" s="105"/>
      <c r="E13" s="105"/>
      <c r="F13" s="105"/>
      <c r="G13" s="105"/>
      <c r="H13" s="106"/>
    </row>
    <row r="14" spans="1:27" ht="15" customHeight="1" x14ac:dyDescent="0.15">
      <c r="A14" s="89"/>
      <c r="B14" s="89"/>
      <c r="C14" s="107"/>
      <c r="D14" s="108"/>
      <c r="E14" s="108"/>
      <c r="F14" s="108"/>
      <c r="G14" s="108"/>
      <c r="H14" s="108"/>
      <c r="I14" s="109"/>
      <c r="J14" s="109"/>
      <c r="K14" s="109"/>
      <c r="L14" s="109"/>
      <c r="M14" s="109"/>
      <c r="N14" s="109"/>
      <c r="O14" s="109"/>
      <c r="P14" s="109"/>
      <c r="Q14" s="109"/>
      <c r="R14" s="109"/>
      <c r="S14" s="109"/>
      <c r="T14" s="109"/>
      <c r="U14" s="109"/>
      <c r="V14" s="109"/>
      <c r="W14" s="109"/>
      <c r="X14" s="109"/>
      <c r="Y14" s="109"/>
      <c r="Z14" s="110"/>
    </row>
    <row r="15" spans="1:27" ht="15.75" hidden="1" customHeight="1" x14ac:dyDescent="0.15">
      <c r="A15" s="89"/>
      <c r="B15" s="89"/>
      <c r="C15" s="111"/>
      <c r="D15" s="112"/>
      <c r="E15" s="113"/>
      <c r="F15" s="113"/>
      <c r="G15" s="113"/>
      <c r="H15" s="113"/>
      <c r="I15" s="114"/>
      <c r="J15" s="115"/>
      <c r="K15" s="115"/>
      <c r="L15" s="115"/>
      <c r="M15" s="115"/>
      <c r="N15" s="115"/>
      <c r="O15" s="115"/>
      <c r="P15" s="115"/>
      <c r="Q15" s="115"/>
      <c r="R15" s="115"/>
      <c r="S15" s="115"/>
      <c r="T15" s="115"/>
      <c r="U15" s="115"/>
      <c r="V15" s="115"/>
      <c r="W15" s="115"/>
      <c r="X15" s="115"/>
      <c r="Y15" s="115"/>
      <c r="Z15" s="116"/>
    </row>
    <row r="16" spans="1:27" ht="15.75" hidden="1" customHeight="1" x14ac:dyDescent="0.15">
      <c r="A16" s="89"/>
      <c r="B16" s="89"/>
      <c r="C16" s="111"/>
      <c r="D16" s="112"/>
      <c r="E16" s="117"/>
      <c r="F16" s="117"/>
      <c r="G16" s="117"/>
      <c r="H16" s="117"/>
      <c r="I16" s="114"/>
      <c r="J16" s="118"/>
      <c r="K16" s="118"/>
      <c r="L16" s="118"/>
      <c r="M16" s="118"/>
      <c r="N16" s="118"/>
      <c r="O16" s="118"/>
      <c r="P16" s="118"/>
      <c r="Q16" s="118"/>
      <c r="R16" s="118"/>
      <c r="S16" s="118"/>
      <c r="T16" s="118"/>
      <c r="U16" s="118"/>
      <c r="V16" s="118"/>
      <c r="W16" s="118"/>
      <c r="X16" s="118"/>
      <c r="Y16" s="118"/>
      <c r="Z16" s="116"/>
    </row>
    <row r="17" spans="1:26" ht="15.75" hidden="1" customHeight="1" x14ac:dyDescent="0.15">
      <c r="A17" s="89"/>
      <c r="B17" s="89"/>
      <c r="C17" s="111"/>
      <c r="D17" s="112"/>
      <c r="E17" s="117"/>
      <c r="F17" s="117"/>
      <c r="G17" s="117"/>
      <c r="H17" s="117"/>
      <c r="I17" s="114"/>
      <c r="J17" s="118"/>
      <c r="K17" s="118"/>
      <c r="L17" s="118"/>
      <c r="M17" s="118"/>
      <c r="N17" s="118"/>
      <c r="O17" s="118"/>
      <c r="P17" s="118"/>
      <c r="Q17" s="118"/>
      <c r="R17" s="118"/>
      <c r="S17" s="118"/>
      <c r="T17" s="118"/>
      <c r="U17" s="118"/>
      <c r="V17" s="118"/>
      <c r="W17" s="118"/>
      <c r="X17" s="118"/>
      <c r="Y17" s="118"/>
      <c r="Z17" s="116"/>
    </row>
    <row r="18" spans="1:26" ht="15.75" hidden="1" customHeight="1" x14ac:dyDescent="0.15">
      <c r="A18" s="89"/>
      <c r="B18" s="89"/>
      <c r="C18" s="111"/>
      <c r="D18" s="112"/>
      <c r="E18" s="117"/>
      <c r="F18" s="117"/>
      <c r="G18" s="117"/>
      <c r="H18" s="117"/>
      <c r="I18" s="114"/>
      <c r="J18" s="118"/>
      <c r="K18" s="118"/>
      <c r="L18" s="118"/>
      <c r="M18" s="118"/>
      <c r="N18" s="118"/>
      <c r="O18" s="118"/>
      <c r="P18" s="118"/>
      <c r="Q18" s="118"/>
      <c r="R18" s="118"/>
      <c r="S18" s="118"/>
      <c r="T18" s="118"/>
      <c r="U18" s="118"/>
      <c r="V18" s="118"/>
      <c r="W18" s="118"/>
      <c r="X18" s="118"/>
      <c r="Y18" s="118"/>
      <c r="Z18" s="116"/>
    </row>
    <row r="19" spans="1:26" ht="15.75" hidden="1" customHeight="1" x14ac:dyDescent="0.15">
      <c r="A19" s="89"/>
      <c r="B19" s="89"/>
      <c r="C19" s="111"/>
      <c r="D19" s="112"/>
      <c r="E19" s="117"/>
      <c r="F19" s="117"/>
      <c r="G19" s="117"/>
      <c r="H19" s="117"/>
      <c r="I19" s="114"/>
      <c r="J19" s="118"/>
      <c r="K19" s="118"/>
      <c r="L19" s="118"/>
      <c r="M19" s="118"/>
      <c r="N19" s="118"/>
      <c r="O19" s="118"/>
      <c r="P19" s="118"/>
      <c r="Q19" s="118"/>
      <c r="R19" s="118"/>
      <c r="S19" s="118"/>
      <c r="T19" s="118"/>
      <c r="U19" s="118"/>
      <c r="V19" s="118"/>
      <c r="W19" s="118"/>
      <c r="X19" s="118"/>
      <c r="Y19" s="118"/>
      <c r="Z19" s="116"/>
    </row>
    <row r="20" spans="1:26" ht="20.100000000000001" customHeight="1" x14ac:dyDescent="0.15">
      <c r="A20" s="89">
        <f>IF(TRIM($I20)="", 1001, 0)</f>
        <v>1001</v>
      </c>
      <c r="B20" s="89"/>
      <c r="C20" s="111"/>
      <c r="D20" s="112">
        <v>1</v>
      </c>
      <c r="E20" s="84" t="s">
        <v>14</v>
      </c>
      <c r="I20" s="45"/>
      <c r="J20" s="46"/>
      <c r="K20" s="46"/>
      <c r="L20" s="46"/>
      <c r="M20" s="46"/>
      <c r="N20" s="117"/>
      <c r="O20" s="117"/>
      <c r="P20" s="117"/>
      <c r="Q20" s="117"/>
      <c r="R20" s="117"/>
      <c r="S20" s="117"/>
      <c r="T20" s="117"/>
      <c r="U20" s="117"/>
      <c r="V20" s="117"/>
      <c r="W20" s="117"/>
      <c r="X20" s="117"/>
      <c r="Y20" s="117"/>
      <c r="Z20" s="116"/>
    </row>
    <row r="21" spans="1:26" ht="20.100000000000001" customHeight="1" x14ac:dyDescent="0.15">
      <c r="A21" s="89"/>
      <c r="B21" s="89"/>
      <c r="C21" s="111"/>
      <c r="D21" s="112"/>
      <c r="E21" s="117"/>
      <c r="F21" s="117"/>
      <c r="G21" s="117"/>
      <c r="H21" s="117"/>
      <c r="I21" s="114"/>
      <c r="J21" s="119" t="s">
        <v>354</v>
      </c>
      <c r="K21" s="118"/>
      <c r="L21" s="118"/>
      <c r="M21" s="118"/>
      <c r="N21" s="118"/>
      <c r="O21" s="118"/>
      <c r="P21" s="118"/>
      <c r="Q21" s="118"/>
      <c r="R21" s="118"/>
      <c r="S21" s="118"/>
      <c r="T21" s="118"/>
      <c r="U21" s="118"/>
      <c r="V21" s="118"/>
      <c r="W21" s="118"/>
      <c r="X21" s="118"/>
      <c r="Y21" s="118"/>
      <c r="Z21" s="116"/>
    </row>
    <row r="22" spans="1:26" ht="20.100000000000001" customHeight="1" x14ac:dyDescent="0.15">
      <c r="A22" s="89">
        <f>IF(AND(TRIM($I22)&lt;&gt;"", OR(ISERROR(FIND("@"&amp;LEFT($I22,3)&amp;"@", 都道府県3))=FALSE, ISERROR(FIND("@"&amp;LEFT($I22,4)&amp;"@",都道府県4))=FALSE))=FALSE, 1001, 0)</f>
        <v>1001</v>
      </c>
      <c r="B22" s="89"/>
      <c r="C22" s="111"/>
      <c r="D22" s="112">
        <v>2</v>
      </c>
      <c r="E22" s="84" t="s">
        <v>15</v>
      </c>
      <c r="I22" s="47"/>
      <c r="J22" s="47"/>
      <c r="K22" s="47"/>
      <c r="L22" s="47"/>
      <c r="M22" s="47"/>
      <c r="N22" s="47"/>
      <c r="O22" s="47"/>
      <c r="P22" s="47"/>
      <c r="Q22" s="48"/>
      <c r="R22" s="47"/>
      <c r="S22" s="47"/>
      <c r="T22" s="47"/>
      <c r="U22" s="47"/>
      <c r="V22" s="47"/>
      <c r="W22" s="47"/>
      <c r="X22" s="47"/>
      <c r="Y22" s="47"/>
      <c r="Z22" s="116"/>
    </row>
    <row r="23" spans="1:26" ht="20.100000000000001" customHeight="1" x14ac:dyDescent="0.15">
      <c r="A23" s="89"/>
      <c r="B23" s="89"/>
      <c r="C23" s="111"/>
      <c r="D23" s="112"/>
      <c r="E23" s="117"/>
      <c r="F23" s="117"/>
      <c r="G23" s="117"/>
      <c r="H23" s="117"/>
      <c r="I23" s="114"/>
      <c r="J23" s="119" t="s">
        <v>16</v>
      </c>
      <c r="K23" s="118"/>
      <c r="L23" s="118"/>
      <c r="M23" s="118"/>
      <c r="N23" s="118"/>
      <c r="O23" s="118"/>
      <c r="P23" s="118"/>
      <c r="Q23" s="118"/>
      <c r="R23" s="118"/>
      <c r="S23" s="118"/>
      <c r="T23" s="118"/>
      <c r="U23" s="118"/>
      <c r="V23" s="118"/>
      <c r="W23" s="118"/>
      <c r="X23" s="118"/>
      <c r="Y23" s="118"/>
      <c r="Z23" s="116"/>
    </row>
    <row r="24" spans="1:26" ht="20.100000000000001" customHeight="1" x14ac:dyDescent="0.15">
      <c r="A24" s="89">
        <f>IF(TRIM($I24)="", 1001, 0)</f>
        <v>1001</v>
      </c>
      <c r="B24" s="89"/>
      <c r="C24" s="111"/>
      <c r="D24" s="112">
        <v>3</v>
      </c>
      <c r="E24" s="84" t="s">
        <v>17</v>
      </c>
      <c r="I24" s="44"/>
      <c r="J24" s="44"/>
      <c r="K24" s="44"/>
      <c r="L24" s="44"/>
      <c r="M24" s="44"/>
      <c r="N24" s="44"/>
      <c r="O24" s="44"/>
      <c r="P24" s="44"/>
      <c r="Q24" s="54"/>
      <c r="R24" s="44"/>
      <c r="S24" s="44"/>
      <c r="T24" s="44"/>
      <c r="U24" s="44"/>
      <c r="V24" s="44"/>
      <c r="W24" s="44"/>
      <c r="X24" s="44"/>
      <c r="Y24" s="44"/>
      <c r="Z24" s="116"/>
    </row>
    <row r="25" spans="1:26" ht="20.100000000000001" customHeight="1" x14ac:dyDescent="0.15">
      <c r="A25" s="89"/>
      <c r="B25" s="89"/>
      <c r="C25" s="120"/>
      <c r="D25" s="117"/>
      <c r="E25" s="117"/>
      <c r="F25" s="117"/>
      <c r="G25" s="117"/>
      <c r="H25" s="117"/>
      <c r="I25" s="114"/>
      <c r="J25" s="119" t="s">
        <v>18</v>
      </c>
      <c r="K25" s="118"/>
      <c r="L25" s="118"/>
      <c r="M25" s="118"/>
      <c r="N25" s="118"/>
      <c r="O25" s="118"/>
      <c r="P25" s="118"/>
      <c r="Q25" s="118"/>
      <c r="R25" s="118"/>
      <c r="S25" s="118"/>
      <c r="T25" s="118"/>
      <c r="U25" s="118"/>
      <c r="V25" s="118"/>
      <c r="W25" s="118"/>
      <c r="X25" s="118"/>
      <c r="Y25" s="118"/>
      <c r="Z25" s="116"/>
    </row>
    <row r="26" spans="1:26" ht="20.100000000000001" customHeight="1" x14ac:dyDescent="0.15">
      <c r="A26" s="89">
        <f>IF(TRIM($I26)="", 1001, 0)</f>
        <v>1001</v>
      </c>
      <c r="B26" s="89"/>
      <c r="C26" s="111"/>
      <c r="D26" s="112">
        <v>4</v>
      </c>
      <c r="E26" s="84" t="s">
        <v>19</v>
      </c>
      <c r="I26" s="44"/>
      <c r="J26" s="44"/>
      <c r="K26" s="44"/>
      <c r="L26" s="44"/>
      <c r="M26" s="44"/>
      <c r="N26" s="44"/>
      <c r="O26" s="44"/>
      <c r="P26" s="44"/>
      <c r="Q26" s="54"/>
      <c r="R26" s="44"/>
      <c r="S26" s="44"/>
      <c r="T26" s="44"/>
      <c r="U26" s="44"/>
      <c r="V26" s="44"/>
      <c r="W26" s="44"/>
      <c r="X26" s="44"/>
      <c r="Y26" s="44"/>
      <c r="Z26" s="116"/>
    </row>
    <row r="27" spans="1:26" ht="20.100000000000001" customHeight="1" x14ac:dyDescent="0.15">
      <c r="A27" s="89"/>
      <c r="B27" s="89"/>
      <c r="C27" s="120"/>
      <c r="D27" s="117"/>
      <c r="E27" s="117"/>
      <c r="F27" s="117"/>
      <c r="G27" s="117"/>
      <c r="H27" s="117"/>
      <c r="I27" s="114"/>
      <c r="J27" s="119" t="s">
        <v>20</v>
      </c>
      <c r="K27" s="118"/>
      <c r="L27" s="118"/>
      <c r="M27" s="118"/>
      <c r="N27" s="118"/>
      <c r="O27" s="118"/>
      <c r="P27" s="118"/>
      <c r="Q27" s="121"/>
      <c r="R27" s="118"/>
      <c r="S27" s="118"/>
      <c r="T27" s="118"/>
      <c r="U27" s="118"/>
      <c r="V27" s="118"/>
      <c r="W27" s="118"/>
      <c r="X27" s="118"/>
      <c r="Y27" s="118"/>
      <c r="Z27" s="122"/>
    </row>
    <row r="28" spans="1:26" ht="20.100000000000001" customHeight="1" x14ac:dyDescent="0.15">
      <c r="A28" s="89">
        <f>IF(TRIM($I28)="", 1001, 0)</f>
        <v>1001</v>
      </c>
      <c r="B28" s="89"/>
      <c r="C28" s="111"/>
      <c r="D28" s="112">
        <v>5</v>
      </c>
      <c r="E28" s="84" t="s">
        <v>21</v>
      </c>
      <c r="I28" s="44"/>
      <c r="J28" s="44"/>
      <c r="K28" s="44"/>
      <c r="L28" s="44"/>
      <c r="M28" s="44"/>
      <c r="N28" s="44"/>
      <c r="O28" s="44"/>
      <c r="P28" s="44"/>
      <c r="Q28" s="44"/>
      <c r="R28" s="44"/>
      <c r="S28" s="44"/>
      <c r="T28" s="44"/>
      <c r="U28" s="44"/>
      <c r="V28" s="44"/>
      <c r="W28" s="44"/>
      <c r="X28" s="44"/>
      <c r="Y28" s="44"/>
      <c r="Z28" s="116"/>
    </row>
    <row r="29" spans="1:26" ht="20.100000000000001" customHeight="1" x14ac:dyDescent="0.15">
      <c r="A29" s="89"/>
      <c r="B29" s="89"/>
      <c r="C29" s="120"/>
      <c r="D29" s="117"/>
      <c r="E29" s="117"/>
      <c r="F29" s="117"/>
      <c r="G29" s="117"/>
      <c r="H29" s="117"/>
      <c r="I29" s="114"/>
      <c r="J29" s="119" t="s">
        <v>22</v>
      </c>
      <c r="K29" s="118"/>
      <c r="L29" s="118"/>
      <c r="M29" s="118"/>
      <c r="N29" s="118"/>
      <c r="O29" s="118"/>
      <c r="P29" s="118"/>
      <c r="Q29" s="118"/>
      <c r="R29" s="118"/>
      <c r="S29" s="118"/>
      <c r="T29" s="118"/>
      <c r="U29" s="118"/>
      <c r="V29" s="118"/>
      <c r="W29" s="118"/>
      <c r="X29" s="118"/>
      <c r="Y29" s="118"/>
      <c r="Z29" s="122"/>
    </row>
    <row r="30" spans="1:26" ht="20.100000000000001" customHeight="1" x14ac:dyDescent="0.15">
      <c r="A30" s="89">
        <f>IF(OR(TRIM($I30)="", NOT(OR(IFERROR(SEARCH(" ",$I30),0)&gt;0, IFERROR(SEARCH("　",$I30),0)&gt;0))), 1001, 0)</f>
        <v>1001</v>
      </c>
      <c r="B30" s="89"/>
      <c r="C30" s="111"/>
      <c r="D30" s="112">
        <v>6</v>
      </c>
      <c r="E30" s="84" t="s">
        <v>23</v>
      </c>
      <c r="I30" s="44"/>
      <c r="J30" s="44"/>
      <c r="K30" s="44"/>
      <c r="L30" s="44"/>
      <c r="M30" s="44"/>
      <c r="N30" s="44"/>
      <c r="O30" s="44"/>
      <c r="P30" s="44"/>
      <c r="Q30" s="44"/>
      <c r="R30" s="44"/>
      <c r="S30" s="44"/>
      <c r="T30" s="44"/>
      <c r="U30" s="44"/>
      <c r="V30" s="44"/>
      <c r="W30" s="44"/>
      <c r="X30" s="44"/>
      <c r="Y30" s="44"/>
      <c r="Z30" s="116"/>
    </row>
    <row r="31" spans="1:26" ht="20.100000000000001" customHeight="1" x14ac:dyDescent="0.15">
      <c r="A31" s="89"/>
      <c r="B31" s="89"/>
      <c r="C31" s="120"/>
      <c r="D31" s="117"/>
      <c r="E31" s="117"/>
      <c r="F31" s="117"/>
      <c r="G31" s="117"/>
      <c r="H31" s="117"/>
      <c r="I31" s="123" t="s">
        <v>24</v>
      </c>
      <c r="J31" s="119" t="s">
        <v>25</v>
      </c>
      <c r="K31" s="119"/>
      <c r="L31" s="119"/>
      <c r="M31" s="119"/>
      <c r="N31" s="119"/>
      <c r="O31" s="119"/>
      <c r="P31" s="119"/>
      <c r="Q31" s="119"/>
      <c r="R31" s="119"/>
      <c r="S31" s="119"/>
      <c r="T31" s="119"/>
      <c r="U31" s="119"/>
      <c r="V31" s="119"/>
      <c r="W31" s="119"/>
      <c r="X31" s="119"/>
      <c r="Y31" s="119"/>
      <c r="Z31" s="122"/>
    </row>
    <row r="32" spans="1:26" ht="20.100000000000001" customHeight="1" x14ac:dyDescent="0.15">
      <c r="A32" s="89">
        <f>IF(OR(TRIM($I32)="", NOT(OR(IFERROR(SEARCH(" ",$I32),0)&gt;0, IFERROR(SEARCH("　",$I32),0)&gt;0))), 1001, 0)</f>
        <v>1001</v>
      </c>
      <c r="B32" s="89"/>
      <c r="C32" s="111"/>
      <c r="D32" s="112">
        <v>7</v>
      </c>
      <c r="E32" s="84" t="s">
        <v>26</v>
      </c>
      <c r="I32" s="44"/>
      <c r="J32" s="44"/>
      <c r="K32" s="44"/>
      <c r="L32" s="44"/>
      <c r="M32" s="44"/>
      <c r="N32" s="44"/>
      <c r="O32" s="44"/>
      <c r="P32" s="44"/>
      <c r="Q32" s="44"/>
      <c r="R32" s="44"/>
      <c r="S32" s="44"/>
      <c r="T32" s="44"/>
      <c r="U32" s="44"/>
      <c r="V32" s="44"/>
      <c r="W32" s="44"/>
      <c r="X32" s="44"/>
      <c r="Y32" s="44"/>
      <c r="Z32" s="116"/>
    </row>
    <row r="33" spans="1:27" ht="20.100000000000001" customHeight="1" x14ac:dyDescent="0.15">
      <c r="A33" s="89"/>
      <c r="B33" s="89"/>
      <c r="C33" s="120"/>
      <c r="D33" s="117"/>
      <c r="E33" s="117"/>
      <c r="F33" s="117"/>
      <c r="G33" s="117"/>
      <c r="H33" s="117"/>
      <c r="I33" s="123" t="s">
        <v>24</v>
      </c>
      <c r="J33" s="119" t="s">
        <v>27</v>
      </c>
      <c r="K33" s="119"/>
      <c r="L33" s="119"/>
      <c r="M33" s="119"/>
      <c r="N33" s="119"/>
      <c r="O33" s="119"/>
      <c r="P33" s="119"/>
      <c r="Q33" s="119"/>
      <c r="R33" s="119"/>
      <c r="S33" s="119"/>
      <c r="T33" s="119"/>
      <c r="U33" s="119"/>
      <c r="V33" s="119"/>
      <c r="W33" s="119"/>
      <c r="X33" s="119"/>
      <c r="Y33" s="119"/>
      <c r="Z33" s="116"/>
    </row>
    <row r="34" spans="1:27" ht="20.100000000000001" customHeight="1" x14ac:dyDescent="0.15">
      <c r="A34" s="89">
        <f>IF(NOT(AND(TRIM($I34)&lt;&gt;"",ISNUMBER(VALUE(SUBSTITUTE($I34,"-",""))), IFERROR(SEARCH("-",$I34),0)&gt;0)), 1001, 0)</f>
        <v>1001</v>
      </c>
      <c r="B34" s="89"/>
      <c r="C34" s="111"/>
      <c r="D34" s="112">
        <v>8</v>
      </c>
      <c r="E34" s="84" t="s">
        <v>28</v>
      </c>
      <c r="I34" s="44"/>
      <c r="J34" s="44"/>
      <c r="K34" s="44"/>
      <c r="L34" s="44"/>
      <c r="M34" s="44"/>
      <c r="O34" s="124" t="s">
        <v>29</v>
      </c>
      <c r="P34" s="10"/>
      <c r="Q34" s="84" t="s">
        <v>30</v>
      </c>
      <c r="Y34" s="118"/>
      <c r="Z34" s="116"/>
    </row>
    <row r="35" spans="1:27" ht="20.100000000000001" customHeight="1" x14ac:dyDescent="0.15">
      <c r="A35" s="89"/>
      <c r="B35" s="89"/>
      <c r="C35" s="120"/>
      <c r="D35" s="117"/>
      <c r="E35" s="117"/>
      <c r="F35" s="117"/>
      <c r="G35" s="117"/>
      <c r="H35" s="117"/>
      <c r="I35" s="114"/>
      <c r="J35" s="119" t="s">
        <v>31</v>
      </c>
      <c r="K35" s="118"/>
      <c r="L35" s="118"/>
      <c r="M35" s="118"/>
      <c r="N35" s="118"/>
      <c r="O35" s="118"/>
      <c r="P35" s="118"/>
      <c r="Q35" s="118"/>
      <c r="R35" s="118"/>
      <c r="S35" s="118"/>
      <c r="T35" s="118"/>
      <c r="U35" s="118"/>
      <c r="V35" s="118"/>
      <c r="W35" s="118"/>
      <c r="X35" s="118"/>
      <c r="Y35" s="118"/>
      <c r="Z35" s="116"/>
    </row>
    <row r="36" spans="1:27" ht="20.100000000000001" customHeight="1" x14ac:dyDescent="0.15">
      <c r="A36" s="89">
        <f>IF(AND(TRIM($I36)&lt;&gt;"", NOT(AND(ISNUMBER(VALUE(SUBSTITUTE($I36,"-",""))), IFERROR(SEARCH("-",$I36),0)&gt;0))), 1001, 0)</f>
        <v>0</v>
      </c>
      <c r="B36" s="89"/>
      <c r="C36" s="111"/>
      <c r="D36" s="112">
        <v>9</v>
      </c>
      <c r="E36" s="84" t="s">
        <v>32</v>
      </c>
      <c r="I36" s="44"/>
      <c r="J36" s="44"/>
      <c r="K36" s="44"/>
      <c r="L36" s="44"/>
      <c r="M36" s="44"/>
      <c r="N36" s="118"/>
      <c r="O36" s="118"/>
      <c r="P36" s="118"/>
      <c r="Q36" s="118"/>
      <c r="R36" s="118"/>
      <c r="S36" s="118"/>
      <c r="T36" s="118"/>
      <c r="U36" s="118"/>
      <c r="V36" s="118"/>
      <c r="W36" s="118"/>
      <c r="X36" s="118"/>
      <c r="Y36" s="118"/>
      <c r="Z36" s="116"/>
    </row>
    <row r="37" spans="1:27" ht="20.100000000000001" customHeight="1" x14ac:dyDescent="0.15">
      <c r="A37" s="89"/>
      <c r="B37" s="89"/>
      <c r="C37" s="120"/>
      <c r="D37" s="117"/>
      <c r="E37" s="117"/>
      <c r="F37" s="117"/>
      <c r="G37" s="117"/>
      <c r="H37" s="117"/>
      <c r="I37" s="114"/>
      <c r="J37" s="119" t="s">
        <v>31</v>
      </c>
      <c r="K37" s="118"/>
      <c r="L37" s="118"/>
      <c r="M37" s="118"/>
      <c r="N37" s="118"/>
      <c r="O37" s="118"/>
      <c r="P37" s="118"/>
      <c r="Q37" s="118"/>
      <c r="R37" s="118"/>
      <c r="S37" s="118"/>
      <c r="T37" s="118"/>
      <c r="U37" s="118"/>
      <c r="V37" s="118"/>
      <c r="W37" s="118"/>
      <c r="X37" s="118"/>
      <c r="Y37" s="118"/>
      <c r="Z37" s="116"/>
    </row>
    <row r="38" spans="1:27" ht="20.100000000000001" customHeight="1" x14ac:dyDescent="0.15">
      <c r="A38" s="89">
        <f>IF(AND(TRIM($I38)&lt;&gt;"", NOT(IFERROR(SEARCH("@",$I38),0)&gt;0)), 1001, 0)</f>
        <v>0</v>
      </c>
      <c r="B38" s="89"/>
      <c r="C38" s="120"/>
      <c r="D38" s="112">
        <v>10</v>
      </c>
      <c r="E38" s="84" t="s">
        <v>33</v>
      </c>
      <c r="I38" s="44"/>
      <c r="J38" s="44"/>
      <c r="K38" s="44"/>
      <c r="L38" s="44"/>
      <c r="M38" s="44"/>
      <c r="N38" s="44"/>
      <c r="O38" s="44"/>
      <c r="P38" s="44"/>
      <c r="Q38" s="49"/>
      <c r="R38" s="44"/>
      <c r="S38" s="44"/>
      <c r="T38" s="44"/>
      <c r="U38" s="44"/>
      <c r="V38" s="44"/>
      <c r="W38" s="44"/>
      <c r="X38" s="44"/>
      <c r="Y38" s="44"/>
      <c r="Z38" s="116"/>
    </row>
    <row r="39" spans="1:27" ht="20.100000000000001" customHeight="1" x14ac:dyDescent="0.15">
      <c r="A39" s="89"/>
      <c r="B39" s="89"/>
      <c r="C39" s="120"/>
      <c r="D39" s="112"/>
      <c r="I39" s="114"/>
      <c r="J39" s="125" t="s">
        <v>405</v>
      </c>
      <c r="K39" s="126"/>
      <c r="L39" s="119"/>
      <c r="M39" s="119"/>
      <c r="N39" s="119"/>
      <c r="O39" s="119"/>
      <c r="P39" s="119"/>
      <c r="Q39" s="127"/>
      <c r="R39" s="119"/>
      <c r="S39" s="119"/>
      <c r="T39" s="119"/>
      <c r="U39" s="119"/>
      <c r="V39" s="119"/>
      <c r="W39" s="119"/>
      <c r="X39" s="119"/>
      <c r="Y39" s="119"/>
      <c r="Z39" s="117"/>
      <c r="AA39" s="128"/>
    </row>
    <row r="40" spans="1:27" ht="20.100000000000001" customHeight="1" x14ac:dyDescent="0.15">
      <c r="A40" s="89">
        <f>IF(AND($I40&lt;&gt;"一致する", $I40&lt;&gt;"一致しない"), 1001, 0)</f>
        <v>0</v>
      </c>
      <c r="B40" s="89"/>
      <c r="C40" s="111"/>
      <c r="D40" s="112">
        <v>11</v>
      </c>
      <c r="E40" s="84" t="s">
        <v>34</v>
      </c>
      <c r="I40" s="44" t="s">
        <v>35</v>
      </c>
      <c r="J40" s="44"/>
      <c r="K40" s="44"/>
      <c r="L40" s="44"/>
      <c r="M40" s="44"/>
      <c r="N40" s="117"/>
      <c r="O40" s="117"/>
      <c r="P40" s="117"/>
      <c r="Q40" s="117"/>
      <c r="R40" s="117"/>
      <c r="S40" s="117"/>
      <c r="T40" s="117"/>
      <c r="U40" s="117"/>
      <c r="V40" s="117"/>
      <c r="W40" s="117"/>
      <c r="X40" s="117"/>
      <c r="Y40" s="117"/>
      <c r="Z40" s="116"/>
      <c r="AA40" s="117"/>
    </row>
    <row r="41" spans="1:27" ht="20.100000000000001" customHeight="1" x14ac:dyDescent="0.15">
      <c r="A41" s="89"/>
      <c r="B41" s="89"/>
      <c r="C41" s="120"/>
      <c r="D41" s="117"/>
      <c r="E41" s="117"/>
      <c r="F41" s="117"/>
      <c r="G41" s="117"/>
      <c r="H41" s="117"/>
      <c r="I41" s="123"/>
      <c r="J41" s="129" t="s">
        <v>61</v>
      </c>
      <c r="K41" s="119"/>
      <c r="L41" s="119"/>
      <c r="M41" s="119"/>
      <c r="N41" s="119"/>
      <c r="O41" s="119"/>
      <c r="P41" s="119"/>
      <c r="Q41" s="119"/>
      <c r="R41" s="119"/>
      <c r="S41" s="119"/>
      <c r="T41" s="119"/>
      <c r="U41" s="119"/>
      <c r="V41" s="119"/>
      <c r="W41" s="119"/>
      <c r="X41" s="119"/>
      <c r="Y41" s="119"/>
      <c r="Z41" s="130"/>
      <c r="AA41" s="117"/>
    </row>
    <row r="42" spans="1:27" ht="20.100000000000001" customHeight="1" x14ac:dyDescent="0.15">
      <c r="A42" s="89"/>
      <c r="B42" s="89"/>
      <c r="C42" s="131"/>
      <c r="D42" s="132"/>
      <c r="E42" s="132"/>
      <c r="F42" s="132"/>
      <c r="G42" s="132"/>
      <c r="H42" s="132"/>
      <c r="I42" s="133"/>
      <c r="J42" s="133"/>
      <c r="K42" s="134"/>
      <c r="L42" s="133"/>
      <c r="M42" s="133"/>
      <c r="N42" s="133"/>
      <c r="O42" s="133"/>
      <c r="P42" s="133"/>
      <c r="Q42" s="133"/>
      <c r="R42" s="133"/>
      <c r="S42" s="133"/>
      <c r="T42" s="133"/>
      <c r="U42" s="133"/>
      <c r="V42" s="133"/>
      <c r="W42" s="133"/>
      <c r="X42" s="133"/>
      <c r="Y42" s="133"/>
      <c r="Z42" s="135"/>
    </row>
    <row r="43" spans="1:27" ht="15" customHeight="1" x14ac:dyDescent="0.15">
      <c r="A43" s="89"/>
      <c r="B43" s="89"/>
      <c r="C43" s="117"/>
      <c r="D43" s="117"/>
      <c r="E43" s="117"/>
      <c r="F43" s="117"/>
      <c r="G43" s="117"/>
      <c r="H43" s="117"/>
      <c r="I43" s="136"/>
      <c r="J43" s="137"/>
      <c r="K43" s="137"/>
      <c r="L43" s="137"/>
      <c r="M43" s="137"/>
      <c r="N43" s="137"/>
      <c r="O43" s="137"/>
      <c r="P43" s="137"/>
      <c r="Q43" s="137"/>
      <c r="R43" s="137"/>
      <c r="S43" s="137"/>
      <c r="T43" s="137"/>
      <c r="U43" s="137"/>
      <c r="V43" s="137"/>
      <c r="W43" s="137"/>
      <c r="X43" s="137"/>
      <c r="Y43" s="137"/>
      <c r="Z43" s="117"/>
    </row>
    <row r="44" spans="1:27" ht="15.75" hidden="1" customHeight="1" x14ac:dyDescent="0.15">
      <c r="A44" s="89"/>
      <c r="B44" s="89"/>
      <c r="C44" s="117"/>
      <c r="D44" s="117"/>
      <c r="E44" s="117"/>
      <c r="F44" s="117"/>
      <c r="G44" s="117"/>
      <c r="H44" s="117"/>
      <c r="I44" s="137"/>
      <c r="J44" s="117"/>
      <c r="K44" s="117"/>
      <c r="L44" s="117"/>
      <c r="M44" s="117"/>
      <c r="N44" s="117"/>
      <c r="O44" s="117"/>
      <c r="P44" s="117"/>
      <c r="Q44" s="117"/>
      <c r="R44" s="117"/>
      <c r="S44" s="117"/>
      <c r="T44" s="117"/>
      <c r="U44" s="117"/>
      <c r="V44" s="117"/>
      <c r="W44" s="117"/>
      <c r="X44" s="117"/>
      <c r="Y44" s="117"/>
      <c r="Z44" s="117"/>
    </row>
    <row r="45" spans="1:27" ht="15.75" hidden="1" customHeight="1" x14ac:dyDescent="0.15">
      <c r="A45" s="89"/>
      <c r="B45" s="89"/>
      <c r="C45" s="117"/>
      <c r="D45" s="117"/>
      <c r="E45" s="117"/>
      <c r="F45" s="117"/>
      <c r="G45" s="117"/>
      <c r="H45" s="117"/>
      <c r="I45" s="137"/>
      <c r="J45" s="117"/>
      <c r="K45" s="117"/>
      <c r="L45" s="117"/>
      <c r="M45" s="117"/>
      <c r="N45" s="117"/>
      <c r="O45" s="117"/>
      <c r="P45" s="117"/>
      <c r="Q45" s="117"/>
      <c r="R45" s="117"/>
      <c r="S45" s="117"/>
      <c r="T45" s="117"/>
      <c r="U45" s="117"/>
      <c r="V45" s="117"/>
      <c r="W45" s="117"/>
      <c r="X45" s="117"/>
      <c r="Y45" s="117"/>
      <c r="Z45" s="117"/>
    </row>
    <row r="46" spans="1:27" ht="15.75" hidden="1" customHeight="1" x14ac:dyDescent="0.15">
      <c r="A46" s="89"/>
      <c r="B46" s="89"/>
      <c r="C46" s="117"/>
      <c r="D46" s="117"/>
      <c r="E46" s="117"/>
      <c r="F46" s="117"/>
      <c r="G46" s="117"/>
      <c r="H46" s="117"/>
      <c r="I46" s="137"/>
      <c r="J46" s="117"/>
      <c r="K46" s="117"/>
      <c r="L46" s="117"/>
      <c r="M46" s="117"/>
      <c r="N46" s="117"/>
      <c r="O46" s="117"/>
      <c r="P46" s="117"/>
      <c r="Q46" s="117"/>
      <c r="R46" s="117"/>
      <c r="S46" s="117"/>
      <c r="T46" s="117"/>
      <c r="U46" s="117"/>
      <c r="V46" s="117"/>
      <c r="W46" s="117"/>
      <c r="X46" s="117"/>
      <c r="Y46" s="117"/>
      <c r="Z46" s="117"/>
    </row>
    <row r="47" spans="1:27" ht="15.75" hidden="1" customHeight="1" x14ac:dyDescent="0.15">
      <c r="A47" s="89"/>
      <c r="B47" s="89"/>
      <c r="C47" s="117"/>
      <c r="D47" s="117"/>
      <c r="E47" s="117"/>
      <c r="F47" s="117"/>
      <c r="G47" s="117"/>
      <c r="H47" s="117"/>
      <c r="I47" s="137"/>
      <c r="J47" s="117"/>
      <c r="K47" s="117"/>
      <c r="L47" s="117"/>
      <c r="M47" s="117"/>
      <c r="N47" s="117"/>
      <c r="O47" s="117"/>
      <c r="P47" s="117"/>
      <c r="Q47" s="117"/>
      <c r="R47" s="117"/>
      <c r="S47" s="117"/>
      <c r="T47" s="117"/>
      <c r="U47" s="117"/>
      <c r="V47" s="117"/>
      <c r="W47" s="117"/>
      <c r="X47" s="117"/>
      <c r="Y47" s="117"/>
      <c r="Z47" s="117"/>
    </row>
    <row r="48" spans="1:27" ht="15.75" hidden="1" customHeight="1" x14ac:dyDescent="0.15">
      <c r="A48" s="89"/>
      <c r="B48" s="89"/>
      <c r="C48" s="117"/>
      <c r="D48" s="117"/>
      <c r="E48" s="117"/>
      <c r="F48" s="117"/>
      <c r="G48" s="117"/>
      <c r="H48" s="117"/>
      <c r="I48" s="137"/>
      <c r="J48" s="117"/>
      <c r="K48" s="117"/>
      <c r="L48" s="117"/>
      <c r="M48" s="117"/>
      <c r="N48" s="117"/>
      <c r="O48" s="117"/>
      <c r="P48" s="117"/>
      <c r="Q48" s="117"/>
      <c r="R48" s="117"/>
      <c r="S48" s="117"/>
      <c r="T48" s="117"/>
      <c r="U48" s="117"/>
      <c r="V48" s="117"/>
      <c r="W48" s="117"/>
      <c r="X48" s="117"/>
      <c r="Y48" s="117"/>
      <c r="Z48" s="117"/>
    </row>
    <row r="49" spans="1:26" ht="15.75" hidden="1" customHeight="1" x14ac:dyDescent="0.15">
      <c r="A49" s="89"/>
      <c r="B49" s="89"/>
      <c r="C49" s="117"/>
      <c r="D49" s="117"/>
      <c r="E49" s="117"/>
      <c r="F49" s="117"/>
      <c r="G49" s="117"/>
      <c r="H49" s="117"/>
      <c r="I49" s="137"/>
      <c r="J49" s="117"/>
      <c r="K49" s="117"/>
      <c r="L49" s="117"/>
      <c r="M49" s="117"/>
      <c r="N49" s="117"/>
      <c r="O49" s="117"/>
      <c r="P49" s="117"/>
      <c r="Q49" s="117"/>
      <c r="R49" s="117"/>
      <c r="S49" s="117"/>
      <c r="T49" s="117"/>
      <c r="U49" s="117"/>
      <c r="V49" s="117"/>
      <c r="W49" s="117"/>
      <c r="X49" s="117"/>
      <c r="Y49" s="117"/>
      <c r="Z49" s="117"/>
    </row>
    <row r="50" spans="1:26" ht="15.75" hidden="1" customHeight="1" x14ac:dyDescent="0.15">
      <c r="A50" s="89"/>
      <c r="B50" s="89"/>
      <c r="C50" s="117"/>
      <c r="D50" s="117"/>
      <c r="E50" s="117"/>
      <c r="F50" s="117"/>
      <c r="G50" s="117"/>
      <c r="H50" s="117"/>
      <c r="I50" s="137"/>
      <c r="J50" s="117"/>
      <c r="K50" s="117"/>
      <c r="L50" s="117"/>
      <c r="M50" s="117"/>
      <c r="N50" s="117"/>
      <c r="O50" s="117"/>
      <c r="P50" s="117"/>
      <c r="Q50" s="117"/>
      <c r="R50" s="117"/>
      <c r="S50" s="117"/>
      <c r="T50" s="117"/>
      <c r="U50" s="117"/>
      <c r="V50" s="117"/>
      <c r="W50" s="117"/>
      <c r="X50" s="117"/>
      <c r="Y50" s="117"/>
      <c r="Z50" s="117"/>
    </row>
    <row r="51" spans="1:26" ht="15.75" hidden="1" customHeight="1" x14ac:dyDescent="0.15">
      <c r="A51" s="89"/>
      <c r="B51" s="89"/>
      <c r="C51" s="117"/>
      <c r="D51" s="117"/>
      <c r="E51" s="117"/>
      <c r="F51" s="117"/>
      <c r="G51" s="117"/>
      <c r="H51" s="117"/>
      <c r="I51" s="137"/>
      <c r="J51" s="117"/>
      <c r="K51" s="117"/>
      <c r="L51" s="117"/>
      <c r="M51" s="117"/>
      <c r="N51" s="117"/>
      <c r="O51" s="117"/>
      <c r="P51" s="117"/>
      <c r="Q51" s="117"/>
      <c r="R51" s="117"/>
      <c r="S51" s="117"/>
      <c r="T51" s="117"/>
      <c r="U51" s="117"/>
      <c r="V51" s="117"/>
      <c r="W51" s="117"/>
      <c r="X51" s="117"/>
      <c r="Y51" s="117"/>
      <c r="Z51" s="117"/>
    </row>
    <row r="52" spans="1:26" ht="15.75" hidden="1" customHeight="1" x14ac:dyDescent="0.15">
      <c r="A52" s="89"/>
      <c r="B52" s="89"/>
      <c r="C52" s="117"/>
      <c r="D52" s="117"/>
      <c r="E52" s="117"/>
      <c r="F52" s="117"/>
      <c r="G52" s="117"/>
      <c r="H52" s="117"/>
      <c r="I52" s="137"/>
      <c r="J52" s="117"/>
      <c r="K52" s="117"/>
      <c r="L52" s="117"/>
      <c r="M52" s="117"/>
      <c r="N52" s="117"/>
      <c r="O52" s="117"/>
      <c r="P52" s="117"/>
      <c r="Q52" s="117"/>
      <c r="R52" s="117"/>
      <c r="S52" s="117"/>
      <c r="T52" s="117"/>
      <c r="U52" s="117"/>
      <c r="V52" s="117"/>
      <c r="W52" s="117"/>
      <c r="X52" s="117"/>
      <c r="Y52" s="117"/>
      <c r="Z52" s="117"/>
    </row>
    <row r="53" spans="1:26" ht="15.75" hidden="1" customHeight="1" x14ac:dyDescent="0.15">
      <c r="A53" s="89"/>
      <c r="B53" s="89"/>
      <c r="C53" s="117"/>
      <c r="D53" s="117"/>
      <c r="E53" s="117"/>
      <c r="F53" s="117"/>
      <c r="G53" s="117"/>
      <c r="H53" s="117"/>
      <c r="I53" s="137"/>
      <c r="J53" s="117"/>
      <c r="K53" s="117"/>
      <c r="L53" s="117"/>
      <c r="M53" s="117"/>
      <c r="N53" s="117"/>
      <c r="O53" s="117"/>
      <c r="P53" s="117"/>
      <c r="Q53" s="117"/>
      <c r="R53" s="117"/>
      <c r="S53" s="117"/>
      <c r="T53" s="117"/>
      <c r="U53" s="117"/>
      <c r="V53" s="117"/>
      <c r="W53" s="117"/>
      <c r="X53" s="117"/>
      <c r="Y53" s="117"/>
      <c r="Z53" s="117"/>
    </row>
    <row r="54" spans="1:26" ht="15.75" hidden="1" customHeight="1" x14ac:dyDescent="0.15">
      <c r="A54" s="89"/>
      <c r="B54" s="89"/>
      <c r="C54" s="117"/>
      <c r="D54" s="117"/>
      <c r="E54" s="117"/>
      <c r="F54" s="117"/>
      <c r="G54" s="117"/>
      <c r="H54" s="117"/>
      <c r="I54" s="137"/>
      <c r="J54" s="117"/>
      <c r="K54" s="117"/>
      <c r="L54" s="117"/>
      <c r="M54" s="117"/>
      <c r="N54" s="117"/>
      <c r="O54" s="117"/>
      <c r="P54" s="117"/>
      <c r="Q54" s="117"/>
      <c r="R54" s="117"/>
      <c r="S54" s="117"/>
      <c r="T54" s="117"/>
      <c r="U54" s="117"/>
      <c r="V54" s="117"/>
      <c r="W54" s="117"/>
      <c r="X54" s="117"/>
      <c r="Y54" s="117"/>
      <c r="Z54" s="117"/>
    </row>
    <row r="55" spans="1:26" ht="15.75" hidden="1" customHeight="1" x14ac:dyDescent="0.15">
      <c r="A55" s="89"/>
      <c r="B55" s="89"/>
      <c r="C55" s="117"/>
      <c r="D55" s="117"/>
      <c r="E55" s="117"/>
      <c r="F55" s="117"/>
      <c r="G55" s="117"/>
      <c r="H55" s="117"/>
      <c r="I55" s="137"/>
      <c r="J55" s="117"/>
      <c r="K55" s="117"/>
      <c r="L55" s="117"/>
      <c r="M55" s="117"/>
      <c r="N55" s="117"/>
      <c r="O55" s="117"/>
      <c r="P55" s="117"/>
      <c r="Q55" s="117"/>
      <c r="R55" s="117"/>
      <c r="S55" s="117"/>
      <c r="T55" s="117"/>
      <c r="U55" s="117"/>
      <c r="V55" s="117"/>
      <c r="W55" s="117"/>
      <c r="X55" s="117"/>
      <c r="Y55" s="117"/>
      <c r="Z55" s="117"/>
    </row>
    <row r="56" spans="1:26" ht="15.75" hidden="1" customHeight="1" x14ac:dyDescent="0.15">
      <c r="A56" s="89"/>
      <c r="B56" s="89"/>
      <c r="C56" s="117"/>
      <c r="D56" s="117"/>
      <c r="E56" s="117"/>
      <c r="F56" s="117"/>
      <c r="G56" s="117"/>
      <c r="H56" s="117"/>
      <c r="I56" s="137"/>
      <c r="J56" s="117"/>
      <c r="K56" s="117"/>
      <c r="L56" s="117"/>
      <c r="M56" s="117"/>
      <c r="N56" s="117"/>
      <c r="O56" s="117"/>
      <c r="P56" s="117"/>
      <c r="Q56" s="117"/>
      <c r="R56" s="117"/>
      <c r="S56" s="117"/>
      <c r="T56" s="117"/>
      <c r="U56" s="117"/>
      <c r="V56" s="117"/>
      <c r="W56" s="117"/>
      <c r="X56" s="117"/>
      <c r="Y56" s="117"/>
      <c r="Z56" s="117"/>
    </row>
    <row r="57" spans="1:26" ht="15.75" hidden="1" customHeight="1" x14ac:dyDescent="0.15">
      <c r="A57" s="89"/>
      <c r="B57" s="89"/>
      <c r="C57" s="117"/>
      <c r="D57" s="117"/>
      <c r="E57" s="117"/>
      <c r="F57" s="117"/>
      <c r="G57" s="117"/>
      <c r="H57" s="117"/>
      <c r="I57" s="137"/>
      <c r="J57" s="117"/>
      <c r="K57" s="117"/>
      <c r="L57" s="117"/>
      <c r="M57" s="117"/>
      <c r="N57" s="117"/>
      <c r="O57" s="117"/>
      <c r="P57" s="117"/>
      <c r="Q57" s="117"/>
      <c r="R57" s="117"/>
      <c r="S57" s="117"/>
      <c r="T57" s="117"/>
      <c r="U57" s="117"/>
      <c r="V57" s="117"/>
      <c r="W57" s="117"/>
      <c r="X57" s="117"/>
      <c r="Y57" s="117"/>
      <c r="Z57" s="117"/>
    </row>
    <row r="58" spans="1:26" ht="15.75" hidden="1" customHeight="1" x14ac:dyDescent="0.15">
      <c r="A58" s="89"/>
      <c r="B58" s="89"/>
      <c r="C58" s="117"/>
      <c r="D58" s="117"/>
      <c r="E58" s="117"/>
      <c r="F58" s="117"/>
      <c r="G58" s="117"/>
      <c r="H58" s="117"/>
      <c r="I58" s="137"/>
      <c r="J58" s="117"/>
      <c r="K58" s="117"/>
      <c r="L58" s="117"/>
      <c r="M58" s="117"/>
      <c r="N58" s="117"/>
      <c r="O58" s="117"/>
      <c r="P58" s="117"/>
      <c r="Q58" s="117"/>
      <c r="R58" s="117"/>
      <c r="S58" s="117"/>
      <c r="T58" s="117"/>
      <c r="U58" s="117"/>
      <c r="V58" s="117"/>
      <c r="W58" s="117"/>
      <c r="X58" s="117"/>
      <c r="Y58" s="117"/>
      <c r="Z58" s="117"/>
    </row>
    <row r="59" spans="1:26" ht="15" customHeight="1" x14ac:dyDescent="0.15">
      <c r="A59" s="89"/>
      <c r="B59" s="89"/>
      <c r="C59" s="117"/>
      <c r="D59" s="117"/>
      <c r="E59" s="117"/>
      <c r="F59" s="117"/>
      <c r="G59" s="117"/>
      <c r="H59" s="117"/>
      <c r="I59" s="137"/>
      <c r="J59" s="117"/>
      <c r="K59" s="117"/>
      <c r="L59" s="117"/>
      <c r="M59" s="117"/>
      <c r="N59" s="117"/>
      <c r="O59" s="117"/>
      <c r="P59" s="117"/>
      <c r="Q59" s="117"/>
      <c r="R59" s="117"/>
      <c r="S59" s="117"/>
      <c r="T59" s="117"/>
      <c r="U59" s="117"/>
      <c r="V59" s="117"/>
      <c r="W59" s="117"/>
      <c r="X59" s="117"/>
      <c r="Y59" s="117"/>
      <c r="Z59" s="117"/>
    </row>
    <row r="60" spans="1:26" ht="20.100000000000001" customHeight="1" x14ac:dyDescent="0.15">
      <c r="A60" s="89"/>
      <c r="B60" s="89"/>
      <c r="C60" s="104" t="s">
        <v>36</v>
      </c>
      <c r="D60" s="105"/>
      <c r="E60" s="105"/>
      <c r="F60" s="105"/>
      <c r="G60" s="105"/>
      <c r="H60" s="106"/>
      <c r="I60" s="138"/>
    </row>
    <row r="61" spans="1:26" ht="15" customHeight="1" x14ac:dyDescent="0.15">
      <c r="A61" s="89"/>
      <c r="B61" s="89"/>
      <c r="C61" s="107"/>
      <c r="D61" s="108"/>
      <c r="E61" s="108"/>
      <c r="F61" s="108"/>
      <c r="G61" s="108"/>
      <c r="H61" s="108"/>
      <c r="I61" s="109"/>
      <c r="J61" s="109"/>
      <c r="K61" s="109"/>
      <c r="L61" s="109"/>
      <c r="M61" s="109"/>
      <c r="N61" s="109"/>
      <c r="O61" s="109"/>
      <c r="P61" s="109"/>
      <c r="Q61" s="109"/>
      <c r="R61" s="109"/>
      <c r="S61" s="109"/>
      <c r="T61" s="109"/>
      <c r="U61" s="109"/>
      <c r="V61" s="109"/>
      <c r="W61" s="109"/>
      <c r="X61" s="109"/>
      <c r="Y61" s="109"/>
      <c r="Z61" s="110"/>
    </row>
    <row r="62" spans="1:26" ht="20.100000000000001" customHeight="1" x14ac:dyDescent="0.15">
      <c r="A62" s="89"/>
      <c r="B62" s="89"/>
      <c r="C62" s="107"/>
      <c r="D62" s="139" t="s">
        <v>37</v>
      </c>
      <c r="E62" s="139"/>
      <c r="F62" s="139"/>
      <c r="G62" s="139"/>
      <c r="H62" s="139"/>
      <c r="I62" s="139"/>
      <c r="J62" s="139"/>
      <c r="K62" s="139"/>
      <c r="L62" s="139"/>
      <c r="M62" s="139"/>
      <c r="N62" s="139"/>
      <c r="O62" s="139"/>
      <c r="P62" s="139"/>
      <c r="Q62" s="139"/>
      <c r="R62" s="139"/>
      <c r="S62" s="139"/>
      <c r="T62" s="139"/>
      <c r="U62" s="139"/>
      <c r="V62" s="139"/>
      <c r="W62" s="139"/>
      <c r="X62" s="139"/>
      <c r="Y62" s="139"/>
      <c r="Z62" s="116"/>
    </row>
    <row r="63" spans="1:26" ht="20.100000000000001" customHeight="1" x14ac:dyDescent="0.15">
      <c r="A63" s="89">
        <f>IF(AND($I63&lt;&gt;"しない", $I63&lt;&gt;"する"), 1001, 0)</f>
        <v>1001</v>
      </c>
      <c r="B63" s="89"/>
      <c r="C63" s="111"/>
      <c r="D63" s="112">
        <v>1</v>
      </c>
      <c r="E63" s="117" t="s">
        <v>38</v>
      </c>
      <c r="F63" s="117"/>
      <c r="G63" s="117"/>
      <c r="H63" s="117"/>
      <c r="I63" s="44"/>
      <c r="J63" s="44"/>
      <c r="K63" s="44"/>
      <c r="L63" s="44"/>
      <c r="M63" s="44"/>
      <c r="N63" s="117"/>
      <c r="O63" s="117"/>
      <c r="P63" s="117"/>
      <c r="Q63" s="117"/>
      <c r="R63" s="117"/>
      <c r="S63" s="117"/>
      <c r="T63" s="117"/>
      <c r="U63" s="117"/>
      <c r="V63" s="117"/>
      <c r="W63" s="117"/>
      <c r="X63" s="117"/>
      <c r="Y63" s="117"/>
      <c r="Z63" s="116"/>
    </row>
    <row r="64" spans="1:26" ht="20.100000000000001" customHeight="1" x14ac:dyDescent="0.15">
      <c r="A64" s="89"/>
      <c r="B64" s="89"/>
      <c r="C64" s="111"/>
      <c r="D64" s="117"/>
      <c r="E64" s="117"/>
      <c r="F64" s="117"/>
      <c r="G64" s="117"/>
      <c r="H64" s="117"/>
      <c r="I64" s="123"/>
      <c r="J64" s="119" t="s">
        <v>5</v>
      </c>
      <c r="K64" s="118"/>
      <c r="L64" s="118"/>
      <c r="M64" s="118"/>
      <c r="N64" s="118"/>
      <c r="O64" s="118"/>
      <c r="P64" s="118"/>
      <c r="Q64" s="118"/>
      <c r="R64" s="118"/>
      <c r="S64" s="118"/>
      <c r="T64" s="118"/>
      <c r="U64" s="118"/>
      <c r="V64" s="118"/>
      <c r="W64" s="118"/>
      <c r="X64" s="118"/>
      <c r="Y64" s="118"/>
      <c r="Z64" s="116"/>
    </row>
    <row r="65" spans="1:26" ht="20.100000000000001" hidden="1" customHeight="1" x14ac:dyDescent="0.15">
      <c r="A65" s="89"/>
      <c r="B65" s="89"/>
      <c r="C65" s="111"/>
      <c r="D65" s="117"/>
      <c r="E65" s="117"/>
      <c r="F65" s="117"/>
      <c r="G65" s="117"/>
      <c r="H65" s="117"/>
      <c r="I65" s="123"/>
      <c r="J65" s="118"/>
      <c r="K65" s="118"/>
      <c r="L65" s="118"/>
      <c r="M65" s="118"/>
      <c r="N65" s="118"/>
      <c r="O65" s="118"/>
      <c r="P65" s="118"/>
      <c r="Q65" s="118"/>
      <c r="R65" s="118"/>
      <c r="S65" s="118"/>
      <c r="T65" s="118"/>
      <c r="U65" s="118"/>
      <c r="V65" s="118"/>
      <c r="W65" s="118"/>
      <c r="X65" s="118"/>
      <c r="Y65" s="118"/>
      <c r="Z65" s="116"/>
    </row>
    <row r="66" spans="1:26" ht="20.100000000000001" hidden="1" customHeight="1" x14ac:dyDescent="0.15">
      <c r="A66" s="89"/>
      <c r="B66" s="89"/>
      <c r="C66" s="111"/>
      <c r="D66" s="117"/>
      <c r="E66" s="117"/>
      <c r="F66" s="117"/>
      <c r="G66" s="117"/>
      <c r="H66" s="117"/>
      <c r="I66" s="123"/>
      <c r="J66" s="118"/>
      <c r="K66" s="118"/>
      <c r="L66" s="118"/>
      <c r="M66" s="118"/>
      <c r="N66" s="118"/>
      <c r="O66" s="118"/>
      <c r="P66" s="118"/>
      <c r="Q66" s="118"/>
      <c r="R66" s="118"/>
      <c r="S66" s="118"/>
      <c r="T66" s="118"/>
      <c r="U66" s="118"/>
      <c r="V66" s="118"/>
      <c r="W66" s="118"/>
      <c r="X66" s="118"/>
      <c r="Y66" s="118"/>
      <c r="Z66" s="116"/>
    </row>
    <row r="67" spans="1:26" ht="20.100000000000001" hidden="1" customHeight="1" x14ac:dyDescent="0.15">
      <c r="A67" s="89"/>
      <c r="B67" s="89"/>
      <c r="C67" s="111"/>
      <c r="D67" s="117"/>
      <c r="E67" s="117"/>
      <c r="F67" s="117"/>
      <c r="G67" s="117"/>
      <c r="H67" s="117"/>
      <c r="I67" s="123"/>
      <c r="J67" s="118"/>
      <c r="K67" s="118"/>
      <c r="L67" s="118"/>
      <c r="M67" s="118"/>
      <c r="N67" s="118"/>
      <c r="O67" s="118"/>
      <c r="P67" s="118"/>
      <c r="Q67" s="118"/>
      <c r="R67" s="118"/>
      <c r="S67" s="118"/>
      <c r="T67" s="118"/>
      <c r="U67" s="118"/>
      <c r="V67" s="118"/>
      <c r="W67" s="118"/>
      <c r="X67" s="118"/>
      <c r="Y67" s="118"/>
      <c r="Z67" s="116"/>
    </row>
    <row r="68" spans="1:26" ht="20.100000000000001" hidden="1" customHeight="1" x14ac:dyDescent="0.15">
      <c r="A68" s="89"/>
      <c r="B68" s="89"/>
      <c r="C68" s="111"/>
      <c r="D68" s="117"/>
      <c r="E68" s="117"/>
      <c r="F68" s="117"/>
      <c r="G68" s="117"/>
      <c r="H68" s="117"/>
      <c r="I68" s="123"/>
      <c r="J68" s="118"/>
      <c r="K68" s="118"/>
      <c r="L68" s="118"/>
      <c r="M68" s="118"/>
      <c r="N68" s="118"/>
      <c r="O68" s="118"/>
      <c r="P68" s="118"/>
      <c r="Q68" s="118"/>
      <c r="R68" s="118"/>
      <c r="S68" s="118"/>
      <c r="T68" s="118"/>
      <c r="U68" s="118"/>
      <c r="V68" s="118"/>
      <c r="W68" s="118"/>
      <c r="X68" s="118"/>
      <c r="Y68" s="118"/>
      <c r="Z68" s="116"/>
    </row>
    <row r="69" spans="1:26" ht="20.100000000000001" customHeight="1" x14ac:dyDescent="0.15">
      <c r="A69" s="89">
        <f>IF(OR(AND($I63="する",TRIM($I69)=""),AND($I63="しない",NOT(ISBLANK($I69)))), 1001, 0)</f>
        <v>0</v>
      </c>
      <c r="B69" s="89"/>
      <c r="C69" s="111"/>
      <c r="D69" s="112">
        <v>2</v>
      </c>
      <c r="E69" s="84" t="s">
        <v>14</v>
      </c>
      <c r="I69" s="45"/>
      <c r="J69" s="46"/>
      <c r="K69" s="46"/>
      <c r="L69" s="46"/>
      <c r="M69" s="46"/>
      <c r="N69" s="117"/>
      <c r="O69" s="117"/>
      <c r="P69" s="117"/>
      <c r="Q69" s="117"/>
      <c r="R69" s="117"/>
      <c r="S69" s="117"/>
      <c r="T69" s="117"/>
      <c r="U69" s="117"/>
      <c r="V69" s="117"/>
      <c r="W69" s="117"/>
      <c r="X69" s="117"/>
      <c r="Y69" s="117"/>
      <c r="Z69" s="116"/>
    </row>
    <row r="70" spans="1:26" ht="20.100000000000001" customHeight="1" x14ac:dyDescent="0.15">
      <c r="A70" s="89"/>
      <c r="B70" s="89"/>
      <c r="C70" s="111"/>
      <c r="D70" s="112"/>
      <c r="E70" s="117"/>
      <c r="F70" s="117"/>
      <c r="G70" s="117"/>
      <c r="H70" s="117"/>
      <c r="I70" s="114"/>
      <c r="J70" s="119" t="s">
        <v>354</v>
      </c>
      <c r="K70" s="118"/>
      <c r="L70" s="118"/>
      <c r="M70" s="118"/>
      <c r="N70" s="118"/>
      <c r="O70" s="118"/>
      <c r="P70" s="118"/>
      <c r="Q70" s="118"/>
      <c r="R70" s="118"/>
      <c r="S70" s="118"/>
      <c r="T70" s="118"/>
      <c r="U70" s="118"/>
      <c r="V70" s="118"/>
      <c r="W70" s="118"/>
      <c r="X70" s="118"/>
      <c r="Y70" s="118"/>
      <c r="Z70" s="116"/>
    </row>
    <row r="71" spans="1:26" ht="20.100000000000001" customHeight="1" x14ac:dyDescent="0.15">
      <c r="A71" s="89">
        <f>IF(OR(AND($I63="する",AND($I71&lt;&gt;"", OR(ISERROR(FIND("@"&amp;LEFT($I71,3)&amp;"@", 都道府県3))=FALSE, ISERROR(FIND("@"&amp;LEFT($I71,4)&amp;"@",都道府県4))=FALSE))=FALSE),AND($I63="しない",NOT(ISBLANK($I71)))), 1001, 0)</f>
        <v>0</v>
      </c>
      <c r="B71" s="89"/>
      <c r="C71" s="111"/>
      <c r="D71" s="112">
        <v>3</v>
      </c>
      <c r="E71" s="84" t="s">
        <v>15</v>
      </c>
      <c r="I71" s="47"/>
      <c r="J71" s="47"/>
      <c r="K71" s="47"/>
      <c r="L71" s="47"/>
      <c r="M71" s="47"/>
      <c r="N71" s="47"/>
      <c r="O71" s="47"/>
      <c r="P71" s="47"/>
      <c r="Q71" s="48"/>
      <c r="R71" s="47"/>
      <c r="S71" s="47"/>
      <c r="T71" s="47"/>
      <c r="U71" s="47"/>
      <c r="V71" s="47"/>
      <c r="W71" s="47"/>
      <c r="X71" s="47"/>
      <c r="Y71" s="47"/>
      <c r="Z71" s="116"/>
    </row>
    <row r="72" spans="1:26" ht="20.100000000000001" customHeight="1" x14ac:dyDescent="0.15">
      <c r="A72" s="89"/>
      <c r="B72" s="89"/>
      <c r="C72" s="111"/>
      <c r="D72" s="112"/>
      <c r="E72" s="117"/>
      <c r="F72" s="117"/>
      <c r="G72" s="117"/>
      <c r="H72" s="117"/>
      <c r="I72" s="114"/>
      <c r="J72" s="119" t="s">
        <v>16</v>
      </c>
      <c r="K72" s="118"/>
      <c r="L72" s="118"/>
      <c r="M72" s="118"/>
      <c r="N72" s="118"/>
      <c r="O72" s="118"/>
      <c r="P72" s="118"/>
      <c r="Q72" s="118"/>
      <c r="R72" s="118"/>
      <c r="S72" s="118"/>
      <c r="T72" s="118"/>
      <c r="U72" s="118"/>
      <c r="V72" s="118"/>
      <c r="W72" s="118"/>
      <c r="X72" s="118"/>
      <c r="Y72" s="118"/>
      <c r="Z72" s="116"/>
    </row>
    <row r="73" spans="1:26" ht="20.100000000000001" customHeight="1" x14ac:dyDescent="0.15">
      <c r="A73" s="89">
        <f>IF(OR(AND($I63="する",TRIM($I73)=""),AND($I63="しない",NOT(ISBLANK($I73)))), 1001, 0)</f>
        <v>0</v>
      </c>
      <c r="B73" s="89"/>
      <c r="C73" s="111"/>
      <c r="D73" s="112">
        <v>4</v>
      </c>
      <c r="E73" s="84" t="s">
        <v>17</v>
      </c>
      <c r="I73" s="44"/>
      <c r="J73" s="44"/>
      <c r="K73" s="44"/>
      <c r="L73" s="44"/>
      <c r="M73" s="44"/>
      <c r="N73" s="44"/>
      <c r="O73" s="44"/>
      <c r="P73" s="44"/>
      <c r="Q73" s="54"/>
      <c r="R73" s="44"/>
      <c r="S73" s="44"/>
      <c r="T73" s="44"/>
      <c r="U73" s="44"/>
      <c r="V73" s="44"/>
      <c r="W73" s="44"/>
      <c r="X73" s="44"/>
      <c r="Y73" s="44"/>
      <c r="Z73" s="116"/>
    </row>
    <row r="74" spans="1:26" ht="30" customHeight="1" x14ac:dyDescent="0.15">
      <c r="A74" s="89"/>
      <c r="B74" s="89"/>
      <c r="C74" s="120"/>
      <c r="D74" s="117"/>
      <c r="I74" s="114"/>
      <c r="J74" s="140" t="s">
        <v>39</v>
      </c>
      <c r="K74" s="140"/>
      <c r="L74" s="140"/>
      <c r="M74" s="140"/>
      <c r="N74" s="140"/>
      <c r="O74" s="140"/>
      <c r="P74" s="140"/>
      <c r="Q74" s="140"/>
      <c r="R74" s="140"/>
      <c r="S74" s="140"/>
      <c r="T74" s="140"/>
      <c r="U74" s="140"/>
      <c r="V74" s="140"/>
      <c r="W74" s="140"/>
      <c r="X74" s="140"/>
      <c r="Y74" s="140"/>
      <c r="Z74" s="116"/>
    </row>
    <row r="75" spans="1:26" ht="20.100000000000001" customHeight="1" x14ac:dyDescent="0.15">
      <c r="A75" s="89">
        <f>IF(OR(AND($I63="する",TRIM($I75)=""),AND($I63="しない",NOT(ISBLANK($I75)))), 1001, 0)</f>
        <v>0</v>
      </c>
      <c r="B75" s="89"/>
      <c r="C75" s="111"/>
      <c r="D75" s="112">
        <v>5</v>
      </c>
      <c r="E75" s="84" t="s">
        <v>19</v>
      </c>
      <c r="I75" s="44"/>
      <c r="J75" s="44"/>
      <c r="K75" s="44"/>
      <c r="L75" s="44"/>
      <c r="M75" s="44"/>
      <c r="N75" s="44"/>
      <c r="O75" s="44"/>
      <c r="P75" s="44"/>
      <c r="Q75" s="44"/>
      <c r="R75" s="44"/>
      <c r="S75" s="44"/>
      <c r="T75" s="44"/>
      <c r="U75" s="44"/>
      <c r="V75" s="44"/>
      <c r="W75" s="44"/>
      <c r="X75" s="44"/>
      <c r="Y75" s="44"/>
      <c r="Z75" s="116"/>
    </row>
    <row r="76" spans="1:26" ht="30" customHeight="1" x14ac:dyDescent="0.15">
      <c r="A76" s="89"/>
      <c r="B76" s="89"/>
      <c r="C76" s="120"/>
      <c r="D76" s="117"/>
      <c r="E76" s="117"/>
      <c r="F76" s="117"/>
      <c r="G76" s="117"/>
      <c r="H76" s="117"/>
      <c r="I76" s="114"/>
      <c r="J76" s="140" t="s">
        <v>40</v>
      </c>
      <c r="K76" s="140"/>
      <c r="L76" s="140"/>
      <c r="M76" s="140"/>
      <c r="N76" s="140"/>
      <c r="O76" s="140"/>
      <c r="P76" s="140"/>
      <c r="Q76" s="140"/>
      <c r="R76" s="140"/>
      <c r="S76" s="140"/>
      <c r="T76" s="140"/>
      <c r="U76" s="140"/>
      <c r="V76" s="140"/>
      <c r="W76" s="140"/>
      <c r="X76" s="140"/>
      <c r="Y76" s="140"/>
      <c r="Z76" s="116"/>
    </row>
    <row r="77" spans="1:26" ht="20.100000000000001" customHeight="1" x14ac:dyDescent="0.15">
      <c r="A77" s="89">
        <f>IF(OR(AND($I63="する",TRIM($I77)=""),AND($I63="しない",NOT(ISBLANK($I77)))), 1001, 0)</f>
        <v>0</v>
      </c>
      <c r="B77" s="89"/>
      <c r="C77" s="111"/>
      <c r="D77" s="112">
        <v>6</v>
      </c>
      <c r="E77" s="84" t="s">
        <v>41</v>
      </c>
      <c r="I77" s="44"/>
      <c r="J77" s="44"/>
      <c r="K77" s="44"/>
      <c r="L77" s="44"/>
      <c r="M77" s="44"/>
      <c r="N77" s="44"/>
      <c r="O77" s="44"/>
      <c r="P77" s="44"/>
      <c r="Q77" s="44"/>
      <c r="R77" s="44"/>
      <c r="S77" s="44"/>
      <c r="T77" s="44"/>
      <c r="U77" s="44"/>
      <c r="V77" s="44"/>
      <c r="W77" s="44"/>
      <c r="X77" s="44"/>
      <c r="Y77" s="44"/>
      <c r="Z77" s="116"/>
    </row>
    <row r="78" spans="1:26" ht="20.100000000000001" customHeight="1" x14ac:dyDescent="0.15">
      <c r="A78" s="89"/>
      <c r="B78" s="89"/>
      <c r="C78" s="120"/>
      <c r="D78" s="117"/>
      <c r="E78" s="117"/>
      <c r="F78" s="117"/>
      <c r="G78" s="117"/>
      <c r="H78" s="117"/>
      <c r="I78" s="114"/>
      <c r="J78" s="129" t="s">
        <v>42</v>
      </c>
      <c r="K78" s="118"/>
      <c r="L78" s="118"/>
      <c r="M78" s="118"/>
      <c r="N78" s="118"/>
      <c r="O78" s="118"/>
      <c r="P78" s="118"/>
      <c r="Q78" s="118"/>
      <c r="R78" s="118"/>
      <c r="S78" s="118"/>
      <c r="T78" s="118"/>
      <c r="U78" s="118"/>
      <c r="V78" s="118"/>
      <c r="W78" s="118"/>
      <c r="X78" s="118"/>
      <c r="Y78" s="118"/>
      <c r="Z78" s="116"/>
    </row>
    <row r="79" spans="1:26" ht="20.100000000000001" customHeight="1" x14ac:dyDescent="0.15">
      <c r="A79" s="89">
        <f>IF(OR(AND($I63="する",OR(TRIM($I79)="", NOT(OR(IFERROR(SEARCH(" ",$I79),0)&gt;0, IFERROR(SEARCH("　",$I79),0)&gt;0)))),AND($I63="しない",NOT(ISBLANK($I79)))), 1001, 0)</f>
        <v>0</v>
      </c>
      <c r="B79" s="89"/>
      <c r="C79" s="111"/>
      <c r="D79" s="112">
        <v>7</v>
      </c>
      <c r="E79" s="84" t="s">
        <v>43</v>
      </c>
      <c r="I79" s="44"/>
      <c r="J79" s="44"/>
      <c r="K79" s="44"/>
      <c r="L79" s="44"/>
      <c r="M79" s="44"/>
      <c r="N79" s="44"/>
      <c r="O79" s="44"/>
      <c r="P79" s="44"/>
      <c r="Q79" s="44"/>
      <c r="R79" s="44"/>
      <c r="S79" s="44"/>
      <c r="T79" s="44"/>
      <c r="U79" s="44"/>
      <c r="V79" s="44"/>
      <c r="W79" s="44"/>
      <c r="X79" s="44"/>
      <c r="Y79" s="44"/>
      <c r="Z79" s="116"/>
    </row>
    <row r="80" spans="1:26" ht="20.100000000000001" customHeight="1" x14ac:dyDescent="0.15">
      <c r="A80" s="89"/>
      <c r="B80" s="89"/>
      <c r="C80" s="120"/>
      <c r="D80" s="117"/>
      <c r="E80" s="141" t="s">
        <v>44</v>
      </c>
      <c r="F80" s="117"/>
      <c r="G80" s="117"/>
      <c r="H80" s="117"/>
      <c r="I80" s="123" t="s">
        <v>24</v>
      </c>
      <c r="J80" s="119" t="s">
        <v>25</v>
      </c>
      <c r="K80" s="119"/>
      <c r="L80" s="119"/>
      <c r="M80" s="119"/>
      <c r="N80" s="119"/>
      <c r="O80" s="119"/>
      <c r="P80" s="119"/>
      <c r="Q80" s="119"/>
      <c r="R80" s="119"/>
      <c r="S80" s="119"/>
      <c r="T80" s="119"/>
      <c r="U80" s="119"/>
      <c r="V80" s="119"/>
      <c r="W80" s="119"/>
      <c r="X80" s="119"/>
      <c r="Y80" s="119"/>
      <c r="Z80" s="116"/>
    </row>
    <row r="81" spans="1:27" ht="20.100000000000001" customHeight="1" x14ac:dyDescent="0.15">
      <c r="A81" s="89">
        <f>IF(OR(AND($I63="する",OR(TRIM($I81)="", NOT(OR(IFERROR(SEARCH(" ",$I81),0)&gt;0, IFERROR(SEARCH("　",$I81),0)&gt;0)))),AND($I63="しない",NOT(ISBLANK($I81)))), 1001, 0)</f>
        <v>0</v>
      </c>
      <c r="B81" s="89"/>
      <c r="C81" s="111"/>
      <c r="D81" s="112">
        <v>8</v>
      </c>
      <c r="E81" s="84" t="s">
        <v>43</v>
      </c>
      <c r="I81" s="44"/>
      <c r="J81" s="44"/>
      <c r="K81" s="44"/>
      <c r="L81" s="44"/>
      <c r="M81" s="44"/>
      <c r="N81" s="44"/>
      <c r="O81" s="44"/>
      <c r="P81" s="44"/>
      <c r="Q81" s="44"/>
      <c r="R81" s="44"/>
      <c r="S81" s="44"/>
      <c r="T81" s="44"/>
      <c r="U81" s="44"/>
      <c r="V81" s="44"/>
      <c r="W81" s="44"/>
      <c r="X81" s="44"/>
      <c r="Y81" s="44"/>
      <c r="Z81" s="116"/>
    </row>
    <row r="82" spans="1:27" ht="20.100000000000001" customHeight="1" x14ac:dyDescent="0.15">
      <c r="A82" s="89"/>
      <c r="B82" s="89"/>
      <c r="C82" s="120"/>
      <c r="D82" s="117"/>
      <c r="E82" s="117"/>
      <c r="F82" s="117"/>
      <c r="G82" s="117"/>
      <c r="H82" s="117"/>
      <c r="I82" s="123" t="s">
        <v>24</v>
      </c>
      <c r="J82" s="119" t="s">
        <v>27</v>
      </c>
      <c r="K82" s="119"/>
      <c r="L82" s="119"/>
      <c r="M82" s="119"/>
      <c r="N82" s="119"/>
      <c r="O82" s="119"/>
      <c r="P82" s="119"/>
      <c r="Q82" s="119"/>
      <c r="R82" s="119"/>
      <c r="S82" s="119"/>
      <c r="T82" s="119"/>
      <c r="U82" s="119"/>
      <c r="V82" s="119"/>
      <c r="W82" s="119"/>
      <c r="X82" s="119"/>
      <c r="Y82" s="119"/>
      <c r="Z82" s="116"/>
    </row>
    <row r="83" spans="1:27" ht="20.100000000000001" customHeight="1" x14ac:dyDescent="0.15">
      <c r="A83" s="89">
        <f>IF(OR(AND($I63="する",NOT(AND(TRIM($I83)&lt;&gt;"",ISNUMBER(VALUE(SUBSTITUTE($I83,"-",""))),IFERROR(SEARCH("-",$I83),0)&gt;0))), AND($I63="しない",NOT(ISBLANK($I83)))), 1001, 0)</f>
        <v>0</v>
      </c>
      <c r="B83" s="89"/>
      <c r="C83" s="111"/>
      <c r="D83" s="112">
        <v>9</v>
      </c>
      <c r="E83" s="84" t="s">
        <v>28</v>
      </c>
      <c r="I83" s="44"/>
      <c r="J83" s="44"/>
      <c r="K83" s="44"/>
      <c r="L83" s="44"/>
      <c r="M83" s="44"/>
      <c r="O83" s="124" t="s">
        <v>29</v>
      </c>
      <c r="P83" s="10"/>
      <c r="Q83" s="84" t="s">
        <v>30</v>
      </c>
      <c r="Y83" s="118"/>
      <c r="Z83" s="116"/>
    </row>
    <row r="84" spans="1:27" ht="20.100000000000001" customHeight="1" x14ac:dyDescent="0.15">
      <c r="A84" s="89">
        <f>IF(AND($I63="しない",NOT(ISBLANK($P83))), 1001, 0)</f>
        <v>0</v>
      </c>
      <c r="B84" s="89"/>
      <c r="C84" s="120"/>
      <c r="D84" s="117"/>
      <c r="E84" s="117"/>
      <c r="F84" s="117"/>
      <c r="G84" s="117"/>
      <c r="H84" s="117"/>
      <c r="I84" s="114"/>
      <c r="J84" s="119" t="s">
        <v>31</v>
      </c>
      <c r="K84" s="118"/>
      <c r="L84" s="118"/>
      <c r="M84" s="118"/>
      <c r="N84" s="118"/>
      <c r="O84" s="118"/>
      <c r="P84" s="118"/>
      <c r="Q84" s="118"/>
      <c r="R84" s="118"/>
      <c r="S84" s="118"/>
      <c r="T84" s="118"/>
      <c r="U84" s="118"/>
      <c r="V84" s="118"/>
      <c r="W84" s="118"/>
      <c r="X84" s="118"/>
      <c r="Y84" s="118"/>
      <c r="Z84" s="116"/>
    </row>
    <row r="85" spans="1:27" ht="20.100000000000001" customHeight="1" x14ac:dyDescent="0.15">
      <c r="A85" s="89">
        <f>IF(OR(AND($I63="する",AND(TRIM($I85)&lt;&gt;"",NOT(AND(ISNUMBER(VALUE(SUBSTITUTE($I85,"-",""))),IFERROR(SEARCH("-",$I85),0)&gt;0)))), AND($I63="しない",NOT(ISBLANK($I85)))), 1001, 0)</f>
        <v>0</v>
      </c>
      <c r="B85" s="89"/>
      <c r="C85" s="111"/>
      <c r="D85" s="112">
        <v>10</v>
      </c>
      <c r="E85" s="84" t="s">
        <v>32</v>
      </c>
      <c r="I85" s="44"/>
      <c r="J85" s="44"/>
      <c r="K85" s="44"/>
      <c r="L85" s="44"/>
      <c r="M85" s="44"/>
      <c r="N85" s="118"/>
      <c r="O85" s="118"/>
      <c r="P85" s="118"/>
      <c r="Q85" s="118"/>
      <c r="R85" s="118"/>
      <c r="S85" s="118"/>
      <c r="T85" s="118"/>
      <c r="U85" s="118"/>
      <c r="V85" s="118"/>
      <c r="W85" s="118"/>
      <c r="X85" s="118"/>
      <c r="Y85" s="118"/>
      <c r="Z85" s="116"/>
    </row>
    <row r="86" spans="1:27" ht="20.100000000000001" customHeight="1" x14ac:dyDescent="0.15">
      <c r="A86" s="89"/>
      <c r="B86" s="89"/>
      <c r="C86" s="120"/>
      <c r="D86" s="117"/>
      <c r="E86" s="117"/>
      <c r="F86" s="117"/>
      <c r="G86" s="117"/>
      <c r="H86" s="117"/>
      <c r="I86" s="114"/>
      <c r="J86" s="119" t="s">
        <v>31</v>
      </c>
      <c r="K86" s="118"/>
      <c r="L86" s="118"/>
      <c r="M86" s="118"/>
      <c r="N86" s="118"/>
      <c r="O86" s="118"/>
      <c r="P86" s="118"/>
      <c r="Q86" s="118"/>
      <c r="R86" s="118"/>
      <c r="S86" s="118"/>
      <c r="T86" s="118"/>
      <c r="U86" s="118"/>
      <c r="V86" s="118"/>
      <c r="W86" s="118"/>
      <c r="X86" s="118"/>
      <c r="Y86" s="118"/>
      <c r="Z86" s="116"/>
    </row>
    <row r="87" spans="1:27" ht="20.100000000000001" customHeight="1" x14ac:dyDescent="0.15">
      <c r="A87" s="89">
        <f>IF(OR(AND($I63="する",AND(TRIM($I87)&lt;&gt;"",NOT(IFERROR(SEARCH("@",$I87),0)&gt;0))),AND($I63="しない",NOT(ISBLANK($I87)))), 1001, 0)</f>
        <v>0</v>
      </c>
      <c r="B87" s="89"/>
      <c r="C87" s="120"/>
      <c r="D87" s="112">
        <v>11</v>
      </c>
      <c r="E87" s="84" t="s">
        <v>33</v>
      </c>
      <c r="I87" s="44"/>
      <c r="J87" s="44"/>
      <c r="K87" s="44"/>
      <c r="L87" s="44"/>
      <c r="M87" s="44"/>
      <c r="N87" s="44"/>
      <c r="O87" s="44"/>
      <c r="P87" s="44"/>
      <c r="Q87" s="49"/>
      <c r="R87" s="44"/>
      <c r="S87" s="44"/>
      <c r="T87" s="44"/>
      <c r="U87" s="44"/>
      <c r="V87" s="44"/>
      <c r="W87" s="44"/>
      <c r="X87" s="44"/>
      <c r="Y87" s="44"/>
      <c r="Z87" s="116"/>
    </row>
    <row r="88" spans="1:27" ht="20.100000000000001" customHeight="1" x14ac:dyDescent="0.15">
      <c r="A88" s="89"/>
      <c r="B88" s="89"/>
      <c r="C88" s="120"/>
      <c r="D88" s="112"/>
      <c r="I88" s="114"/>
      <c r="J88" s="125" t="s">
        <v>405</v>
      </c>
      <c r="K88" s="142"/>
      <c r="L88" s="118"/>
      <c r="M88" s="118"/>
      <c r="N88" s="118"/>
      <c r="O88" s="118"/>
      <c r="P88" s="118"/>
      <c r="Q88" s="143"/>
      <c r="R88" s="118"/>
      <c r="S88" s="118"/>
      <c r="T88" s="118"/>
      <c r="U88" s="118"/>
      <c r="V88" s="118"/>
      <c r="W88" s="118"/>
      <c r="X88" s="118"/>
      <c r="Y88" s="118"/>
      <c r="Z88" s="117"/>
      <c r="AA88" s="128"/>
    </row>
    <row r="89" spans="1:27" ht="20.100000000000001" customHeight="1" x14ac:dyDescent="0.15">
      <c r="A89" s="89"/>
      <c r="B89" s="89"/>
      <c r="C89" s="131"/>
      <c r="D89" s="132"/>
      <c r="E89" s="132"/>
      <c r="F89" s="132"/>
      <c r="G89" s="132"/>
      <c r="H89" s="132"/>
      <c r="I89" s="144"/>
      <c r="J89" s="145"/>
      <c r="K89" s="146"/>
      <c r="L89" s="145"/>
      <c r="M89" s="145"/>
      <c r="N89" s="145"/>
      <c r="O89" s="145"/>
      <c r="P89" s="145"/>
      <c r="Q89" s="147"/>
      <c r="R89" s="145"/>
      <c r="S89" s="145"/>
      <c r="T89" s="145"/>
      <c r="U89" s="145"/>
      <c r="V89" s="145"/>
      <c r="W89" s="145"/>
      <c r="X89" s="145"/>
      <c r="Y89" s="145"/>
      <c r="Z89" s="132"/>
      <c r="AA89" s="128"/>
    </row>
    <row r="90" spans="1:27" ht="20.100000000000001" customHeight="1" x14ac:dyDescent="0.15">
      <c r="A90" s="89"/>
      <c r="B90" s="89"/>
      <c r="C90" s="117"/>
      <c r="D90" s="117"/>
      <c r="E90" s="117"/>
      <c r="F90" s="117"/>
      <c r="G90" s="117"/>
      <c r="H90" s="117"/>
      <c r="I90" s="136"/>
      <c r="J90" s="117"/>
      <c r="K90" s="148"/>
      <c r="L90" s="117"/>
      <c r="M90" s="117"/>
      <c r="N90" s="117"/>
      <c r="O90" s="117"/>
      <c r="P90" s="117"/>
      <c r="Q90" s="117"/>
      <c r="R90" s="117"/>
      <c r="S90" s="117"/>
      <c r="T90" s="117"/>
      <c r="U90" s="117"/>
      <c r="V90" s="117"/>
      <c r="W90" s="117"/>
      <c r="X90" s="117"/>
      <c r="Y90" s="117"/>
      <c r="Z90" s="117"/>
    </row>
    <row r="91" spans="1:27" ht="15.75" hidden="1" customHeight="1" x14ac:dyDescent="0.15">
      <c r="A91" s="89"/>
      <c r="B91" s="89"/>
      <c r="C91" s="117"/>
      <c r="D91" s="117"/>
      <c r="E91" s="117"/>
      <c r="F91" s="117"/>
      <c r="G91" s="117"/>
      <c r="H91" s="117"/>
      <c r="I91" s="136"/>
      <c r="J91" s="117"/>
      <c r="K91" s="148"/>
      <c r="L91" s="117"/>
      <c r="M91" s="117"/>
      <c r="N91" s="117"/>
      <c r="O91" s="117"/>
      <c r="P91" s="117"/>
      <c r="Q91" s="117"/>
      <c r="R91" s="117"/>
      <c r="S91" s="117"/>
      <c r="T91" s="117"/>
      <c r="U91" s="117"/>
      <c r="V91" s="117"/>
      <c r="W91" s="117"/>
      <c r="X91" s="117"/>
      <c r="Y91" s="117"/>
      <c r="Z91" s="117"/>
    </row>
    <row r="92" spans="1:27" ht="15.75" hidden="1" customHeight="1" x14ac:dyDescent="0.15">
      <c r="A92" s="89"/>
      <c r="B92" s="89"/>
      <c r="C92" s="117"/>
      <c r="D92" s="117"/>
      <c r="E92" s="117"/>
      <c r="F92" s="117"/>
      <c r="G92" s="117"/>
      <c r="H92" s="117"/>
      <c r="I92" s="136"/>
      <c r="J92" s="117"/>
      <c r="K92" s="148"/>
      <c r="L92" s="117"/>
      <c r="M92" s="117"/>
      <c r="N92" s="117"/>
      <c r="O92" s="117"/>
      <c r="P92" s="117"/>
      <c r="Q92" s="117"/>
      <c r="R92" s="117"/>
      <c r="S92" s="117"/>
      <c r="T92" s="117"/>
      <c r="U92" s="117"/>
      <c r="V92" s="117"/>
      <c r="W92" s="117"/>
      <c r="X92" s="117"/>
      <c r="Y92" s="117"/>
      <c r="Z92" s="117"/>
    </row>
    <row r="93" spans="1:27" ht="15.75" hidden="1" customHeight="1" x14ac:dyDescent="0.15">
      <c r="A93" s="89"/>
      <c r="B93" s="89"/>
      <c r="C93" s="117"/>
      <c r="D93" s="117"/>
      <c r="E93" s="117"/>
      <c r="F93" s="117"/>
      <c r="G93" s="117"/>
      <c r="H93" s="117"/>
      <c r="I93" s="136"/>
      <c r="J93" s="117"/>
      <c r="K93" s="148"/>
      <c r="L93" s="117"/>
      <c r="M93" s="117"/>
      <c r="N93" s="117"/>
      <c r="O93" s="117"/>
      <c r="P93" s="117"/>
      <c r="Q93" s="117"/>
      <c r="R93" s="117"/>
      <c r="S93" s="117"/>
      <c r="T93" s="117"/>
      <c r="U93" s="117"/>
      <c r="V93" s="117"/>
      <c r="W93" s="117"/>
      <c r="X93" s="117"/>
      <c r="Y93" s="117"/>
      <c r="Z93" s="117"/>
    </row>
    <row r="94" spans="1:27" ht="15.75" hidden="1" customHeight="1" x14ac:dyDescent="0.15">
      <c r="A94" s="89"/>
      <c r="B94" s="89"/>
      <c r="C94" s="117"/>
      <c r="D94" s="117"/>
      <c r="E94" s="117"/>
      <c r="F94" s="117"/>
      <c r="G94" s="117"/>
      <c r="H94" s="117"/>
      <c r="I94" s="136"/>
      <c r="J94" s="117"/>
      <c r="K94" s="148"/>
      <c r="L94" s="117"/>
      <c r="M94" s="117"/>
      <c r="N94" s="117"/>
      <c r="O94" s="117"/>
      <c r="P94" s="117"/>
      <c r="Q94" s="117"/>
      <c r="R94" s="117"/>
      <c r="S94" s="117"/>
      <c r="T94" s="117"/>
      <c r="U94" s="117"/>
      <c r="V94" s="117"/>
      <c r="W94" s="117"/>
      <c r="X94" s="117"/>
      <c r="Y94" s="117"/>
      <c r="Z94" s="117"/>
    </row>
    <row r="95" spans="1:27" ht="15.75" hidden="1" customHeight="1" x14ac:dyDescent="0.15">
      <c r="A95" s="89"/>
      <c r="B95" s="89"/>
      <c r="C95" s="117"/>
      <c r="D95" s="117"/>
      <c r="E95" s="117"/>
      <c r="F95" s="117"/>
      <c r="G95" s="117"/>
      <c r="H95" s="117"/>
      <c r="I95" s="136"/>
      <c r="J95" s="117"/>
      <c r="K95" s="148"/>
      <c r="L95" s="117"/>
      <c r="M95" s="117"/>
      <c r="N95" s="117"/>
      <c r="O95" s="117"/>
      <c r="P95" s="117"/>
      <c r="Q95" s="117"/>
      <c r="R95" s="117"/>
      <c r="S95" s="117"/>
      <c r="T95" s="117"/>
      <c r="U95" s="117"/>
      <c r="V95" s="117"/>
      <c r="W95" s="117"/>
      <c r="X95" s="117"/>
      <c r="Y95" s="117"/>
      <c r="Z95" s="117"/>
    </row>
    <row r="96" spans="1:27" ht="15.75" hidden="1" customHeight="1" x14ac:dyDescent="0.15">
      <c r="A96" s="89"/>
      <c r="B96" s="89"/>
      <c r="C96" s="117"/>
      <c r="D96" s="117"/>
      <c r="E96" s="117"/>
      <c r="F96" s="117"/>
      <c r="G96" s="117"/>
      <c r="H96" s="117"/>
      <c r="I96" s="136"/>
      <c r="J96" s="117"/>
      <c r="K96" s="148"/>
      <c r="L96" s="117"/>
      <c r="M96" s="117"/>
      <c r="N96" s="117"/>
      <c r="O96" s="117"/>
      <c r="P96" s="117"/>
      <c r="Q96" s="117"/>
      <c r="R96" s="117"/>
      <c r="S96" s="117"/>
      <c r="T96" s="117"/>
      <c r="U96" s="117"/>
      <c r="V96" s="117"/>
      <c r="W96" s="117"/>
      <c r="X96" s="117"/>
      <c r="Y96" s="117"/>
      <c r="Z96" s="117"/>
    </row>
    <row r="97" spans="1:26" ht="15.75" hidden="1" customHeight="1" x14ac:dyDescent="0.15">
      <c r="A97" s="89"/>
      <c r="B97" s="89"/>
      <c r="C97" s="117"/>
      <c r="D97" s="117"/>
      <c r="E97" s="117"/>
      <c r="F97" s="117"/>
      <c r="G97" s="117"/>
      <c r="H97" s="117"/>
      <c r="I97" s="136"/>
      <c r="J97" s="117"/>
      <c r="K97" s="148"/>
      <c r="L97" s="117"/>
      <c r="M97" s="117"/>
      <c r="N97" s="117"/>
      <c r="O97" s="117"/>
      <c r="P97" s="117"/>
      <c r="Q97" s="117"/>
      <c r="R97" s="117"/>
      <c r="S97" s="117"/>
      <c r="T97" s="117"/>
      <c r="U97" s="117"/>
      <c r="V97" s="117"/>
      <c r="W97" s="117"/>
      <c r="X97" s="117"/>
      <c r="Y97" s="117"/>
      <c r="Z97" s="117"/>
    </row>
    <row r="98" spans="1:26" ht="15.75" hidden="1" customHeight="1" x14ac:dyDescent="0.15">
      <c r="A98" s="89"/>
      <c r="B98" s="89"/>
      <c r="C98" s="117"/>
      <c r="D98" s="117"/>
      <c r="E98" s="117"/>
      <c r="F98" s="117"/>
      <c r="G98" s="117"/>
      <c r="H98" s="117"/>
      <c r="I98" s="136"/>
      <c r="J98" s="117"/>
      <c r="K98" s="148"/>
      <c r="L98" s="117"/>
      <c r="M98" s="117"/>
      <c r="N98" s="117"/>
      <c r="O98" s="117"/>
      <c r="P98" s="117"/>
      <c r="Q98" s="117"/>
      <c r="R98" s="117"/>
      <c r="S98" s="117"/>
      <c r="T98" s="117"/>
      <c r="U98" s="117"/>
      <c r="V98" s="117"/>
      <c r="W98" s="117"/>
      <c r="X98" s="117"/>
      <c r="Y98" s="117"/>
      <c r="Z98" s="117"/>
    </row>
    <row r="99" spans="1:26" ht="15.75" hidden="1" customHeight="1" x14ac:dyDescent="0.15">
      <c r="A99" s="89"/>
      <c r="B99" s="89"/>
      <c r="C99" s="117"/>
      <c r="D99" s="117"/>
      <c r="E99" s="117"/>
      <c r="F99" s="117"/>
      <c r="G99" s="117"/>
      <c r="H99" s="117"/>
      <c r="I99" s="136"/>
      <c r="J99" s="117"/>
      <c r="K99" s="148"/>
      <c r="L99" s="117"/>
      <c r="M99" s="117"/>
      <c r="N99" s="117"/>
      <c r="O99" s="117"/>
      <c r="P99" s="117"/>
      <c r="Q99" s="117"/>
      <c r="R99" s="117"/>
      <c r="S99" s="117"/>
      <c r="T99" s="117"/>
      <c r="U99" s="117"/>
      <c r="V99" s="117"/>
      <c r="W99" s="117"/>
      <c r="X99" s="117"/>
      <c r="Y99" s="117"/>
      <c r="Z99" s="117"/>
    </row>
    <row r="100" spans="1:26" ht="15.75" hidden="1" customHeight="1" x14ac:dyDescent="0.15">
      <c r="A100" s="89"/>
      <c r="B100" s="89"/>
      <c r="C100" s="117"/>
      <c r="D100" s="117"/>
      <c r="E100" s="117"/>
      <c r="F100" s="117"/>
      <c r="G100" s="117"/>
      <c r="H100" s="117"/>
      <c r="I100" s="136"/>
      <c r="J100" s="117"/>
      <c r="K100" s="148"/>
      <c r="L100" s="117"/>
      <c r="M100" s="117"/>
      <c r="N100" s="117"/>
      <c r="O100" s="117"/>
      <c r="P100" s="117"/>
      <c r="Q100" s="117"/>
      <c r="R100" s="117"/>
      <c r="S100" s="117"/>
      <c r="T100" s="117"/>
      <c r="U100" s="117"/>
      <c r="V100" s="117"/>
      <c r="W100" s="117"/>
      <c r="X100" s="117"/>
      <c r="Y100" s="117"/>
      <c r="Z100" s="117"/>
    </row>
    <row r="101" spans="1:26" ht="15.75" hidden="1" customHeight="1" x14ac:dyDescent="0.15">
      <c r="A101" s="89"/>
      <c r="B101" s="89"/>
      <c r="C101" s="117"/>
      <c r="D101" s="117"/>
      <c r="E101" s="117"/>
      <c r="F101" s="117"/>
      <c r="G101" s="117"/>
      <c r="H101" s="117"/>
      <c r="I101" s="136"/>
      <c r="J101" s="117"/>
      <c r="K101" s="148"/>
      <c r="L101" s="117"/>
      <c r="M101" s="117"/>
      <c r="N101" s="117"/>
      <c r="O101" s="117"/>
      <c r="P101" s="117"/>
      <c r="Q101" s="117"/>
      <c r="R101" s="117"/>
      <c r="S101" s="117"/>
      <c r="T101" s="117"/>
      <c r="U101" s="117"/>
      <c r="V101" s="117"/>
      <c r="W101" s="117"/>
      <c r="X101" s="117"/>
      <c r="Y101" s="117"/>
      <c r="Z101" s="117"/>
    </row>
    <row r="102" spans="1:26" ht="15.75" hidden="1" customHeight="1" x14ac:dyDescent="0.15">
      <c r="A102" s="89"/>
      <c r="B102" s="89"/>
      <c r="C102" s="117"/>
      <c r="D102" s="117"/>
      <c r="E102" s="117"/>
      <c r="F102" s="117"/>
      <c r="G102" s="117"/>
      <c r="H102" s="117"/>
      <c r="I102" s="136"/>
      <c r="J102" s="117"/>
      <c r="K102" s="148"/>
      <c r="L102" s="117"/>
      <c r="M102" s="117"/>
      <c r="N102" s="117"/>
      <c r="O102" s="117"/>
      <c r="P102" s="117"/>
      <c r="Q102" s="117"/>
      <c r="R102" s="117"/>
      <c r="S102" s="117"/>
      <c r="T102" s="117"/>
      <c r="U102" s="117"/>
      <c r="V102" s="117"/>
      <c r="W102" s="117"/>
      <c r="X102" s="117"/>
      <c r="Y102" s="117"/>
      <c r="Z102" s="117"/>
    </row>
    <row r="103" spans="1:26" ht="15.75" hidden="1" customHeight="1" x14ac:dyDescent="0.15">
      <c r="A103" s="89"/>
      <c r="B103" s="89"/>
      <c r="C103" s="117"/>
      <c r="D103" s="117"/>
      <c r="E103" s="117"/>
      <c r="F103" s="117"/>
      <c r="G103" s="117"/>
      <c r="H103" s="117"/>
      <c r="I103" s="136"/>
      <c r="J103" s="117"/>
      <c r="K103" s="148"/>
      <c r="L103" s="117"/>
      <c r="M103" s="117"/>
      <c r="N103" s="117"/>
      <c r="O103" s="117"/>
      <c r="P103" s="117"/>
      <c r="Q103" s="117"/>
      <c r="R103" s="117"/>
      <c r="S103" s="117"/>
      <c r="T103" s="117"/>
      <c r="U103" s="117"/>
      <c r="V103" s="117"/>
      <c r="W103" s="117"/>
      <c r="X103" s="117"/>
      <c r="Y103" s="117"/>
      <c r="Z103" s="117"/>
    </row>
    <row r="104" spans="1:26" ht="15.75" hidden="1" customHeight="1" x14ac:dyDescent="0.15">
      <c r="A104" s="89"/>
      <c r="B104" s="89"/>
      <c r="C104" s="117"/>
      <c r="D104" s="117"/>
      <c r="E104" s="117"/>
      <c r="F104" s="117"/>
      <c r="G104" s="117"/>
      <c r="H104" s="117"/>
      <c r="I104" s="136"/>
      <c r="J104" s="117"/>
      <c r="K104" s="148"/>
      <c r="L104" s="117"/>
      <c r="M104" s="117"/>
      <c r="N104" s="117"/>
      <c r="O104" s="117"/>
      <c r="P104" s="117"/>
      <c r="Q104" s="117"/>
      <c r="R104" s="117"/>
      <c r="S104" s="117"/>
      <c r="T104" s="117"/>
      <c r="U104" s="117"/>
      <c r="V104" s="117"/>
      <c r="W104" s="117"/>
      <c r="X104" s="117"/>
      <c r="Y104" s="117"/>
      <c r="Z104" s="117"/>
    </row>
    <row r="105" spans="1:26" ht="15.75" hidden="1" customHeight="1" x14ac:dyDescent="0.15">
      <c r="A105" s="89"/>
      <c r="B105" s="89"/>
      <c r="C105" s="117"/>
      <c r="D105" s="117"/>
      <c r="E105" s="117"/>
      <c r="F105" s="117"/>
      <c r="G105" s="117"/>
      <c r="H105" s="117"/>
      <c r="I105" s="136"/>
      <c r="J105" s="117"/>
      <c r="K105" s="148"/>
      <c r="L105" s="117"/>
      <c r="M105" s="117"/>
      <c r="N105" s="117"/>
      <c r="O105" s="117"/>
      <c r="P105" s="117"/>
      <c r="Q105" s="117"/>
      <c r="R105" s="117"/>
      <c r="S105" s="117"/>
      <c r="T105" s="117"/>
      <c r="U105" s="117"/>
      <c r="V105" s="117"/>
      <c r="W105" s="117"/>
      <c r="X105" s="117"/>
      <c r="Y105" s="117"/>
      <c r="Z105" s="117"/>
    </row>
    <row r="106" spans="1:26" ht="15.75" hidden="1" customHeight="1" x14ac:dyDescent="0.15">
      <c r="A106" s="89"/>
      <c r="B106" s="89"/>
      <c r="C106" s="117"/>
      <c r="D106" s="117"/>
      <c r="E106" s="117"/>
      <c r="F106" s="117"/>
      <c r="G106" s="117"/>
      <c r="H106" s="117"/>
      <c r="I106" s="136"/>
      <c r="J106" s="117"/>
      <c r="K106" s="148"/>
      <c r="L106" s="117"/>
      <c r="M106" s="117"/>
      <c r="N106" s="117"/>
      <c r="O106" s="117"/>
      <c r="P106" s="117"/>
      <c r="Q106" s="117"/>
      <c r="R106" s="117"/>
      <c r="S106" s="117"/>
      <c r="T106" s="117"/>
      <c r="U106" s="117"/>
      <c r="V106" s="117"/>
      <c r="W106" s="117"/>
      <c r="X106" s="117"/>
      <c r="Y106" s="117"/>
      <c r="Z106" s="117"/>
    </row>
    <row r="107" spans="1:26" ht="15.75" hidden="1" customHeight="1" x14ac:dyDescent="0.15">
      <c r="A107" s="89"/>
      <c r="B107" s="89"/>
      <c r="C107" s="117"/>
      <c r="D107" s="117"/>
      <c r="E107" s="117"/>
      <c r="F107" s="117"/>
      <c r="G107" s="117"/>
      <c r="H107" s="117"/>
      <c r="I107" s="136"/>
      <c r="J107" s="117"/>
      <c r="K107" s="148"/>
      <c r="L107" s="117"/>
      <c r="M107" s="117"/>
      <c r="N107" s="117"/>
      <c r="O107" s="117"/>
      <c r="P107" s="117"/>
      <c r="Q107" s="117"/>
      <c r="R107" s="117"/>
      <c r="S107" s="117"/>
      <c r="T107" s="117"/>
      <c r="U107" s="117"/>
      <c r="V107" s="117"/>
      <c r="W107" s="117"/>
      <c r="X107" s="117"/>
      <c r="Y107" s="117"/>
      <c r="Z107" s="117"/>
    </row>
    <row r="108" spans="1:26" ht="20.100000000000001" customHeight="1" x14ac:dyDescent="0.15">
      <c r="A108" s="89"/>
      <c r="B108" s="89"/>
      <c r="C108" s="117"/>
      <c r="D108" s="117"/>
      <c r="E108" s="117"/>
      <c r="F108" s="117"/>
      <c r="G108" s="117"/>
      <c r="H108" s="117"/>
      <c r="I108" s="136"/>
      <c r="J108" s="117"/>
      <c r="K108" s="148"/>
      <c r="L108" s="117"/>
      <c r="M108" s="117"/>
      <c r="N108" s="117"/>
      <c r="O108" s="117"/>
      <c r="P108" s="117"/>
      <c r="Q108" s="117"/>
      <c r="R108" s="117"/>
      <c r="S108" s="117"/>
      <c r="T108" s="117"/>
      <c r="U108" s="117"/>
      <c r="V108" s="117"/>
      <c r="W108" s="117"/>
      <c r="X108" s="117"/>
      <c r="Y108" s="117"/>
      <c r="Z108" s="117"/>
    </row>
    <row r="109" spans="1:26" ht="20.100000000000001" customHeight="1" x14ac:dyDescent="0.15">
      <c r="A109" s="89"/>
      <c r="B109" s="89"/>
      <c r="C109" s="104" t="s">
        <v>45</v>
      </c>
      <c r="D109" s="105"/>
      <c r="E109" s="105"/>
      <c r="F109" s="105"/>
      <c r="G109" s="105"/>
      <c r="H109" s="106"/>
      <c r="Q109" s="149"/>
    </row>
    <row r="110" spans="1:26" ht="15" customHeight="1" x14ac:dyDescent="0.15">
      <c r="A110" s="89"/>
      <c r="B110" s="89"/>
      <c r="C110" s="150"/>
      <c r="D110" s="151"/>
      <c r="E110" s="151"/>
      <c r="F110" s="151"/>
      <c r="G110" s="151"/>
      <c r="H110" s="151"/>
      <c r="I110" s="152"/>
      <c r="J110" s="109"/>
      <c r="K110" s="152"/>
      <c r="L110" s="109"/>
      <c r="M110" s="109"/>
      <c r="N110" s="109"/>
      <c r="O110" s="109"/>
      <c r="P110" s="109"/>
      <c r="Q110" s="153"/>
      <c r="R110" s="109"/>
      <c r="S110" s="109"/>
      <c r="T110" s="109"/>
      <c r="U110" s="109"/>
      <c r="V110" s="109"/>
      <c r="W110" s="109"/>
      <c r="X110" s="109"/>
      <c r="Y110" s="109"/>
      <c r="Z110" s="110"/>
    </row>
    <row r="111" spans="1:26" ht="30" customHeight="1" x14ac:dyDescent="0.15">
      <c r="A111" s="89"/>
      <c r="B111" s="89"/>
      <c r="C111" s="150"/>
      <c r="D111" s="154" t="s">
        <v>63</v>
      </c>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16"/>
    </row>
    <row r="112" spans="1:26" ht="20.100000000000001" customHeight="1" x14ac:dyDescent="0.15">
      <c r="A112" s="89"/>
      <c r="B112" s="89"/>
      <c r="C112" s="111"/>
      <c r="D112" s="112">
        <v>1</v>
      </c>
      <c r="E112" s="84" t="s">
        <v>46</v>
      </c>
      <c r="I112" s="44"/>
      <c r="J112" s="44"/>
      <c r="K112" s="44"/>
      <c r="L112" s="44"/>
      <c r="M112" s="44"/>
      <c r="N112" s="44"/>
      <c r="O112" s="44"/>
      <c r="P112" s="44"/>
      <c r="Q112" s="55"/>
      <c r="R112" s="44"/>
      <c r="S112" s="44"/>
      <c r="T112" s="44"/>
      <c r="U112" s="44"/>
      <c r="V112" s="44"/>
      <c r="W112" s="44"/>
      <c r="X112" s="44"/>
      <c r="Y112" s="44"/>
      <c r="Z112" s="116"/>
    </row>
    <row r="113" spans="1:26" ht="20.100000000000001" customHeight="1" x14ac:dyDescent="0.15">
      <c r="A113" s="89"/>
      <c r="B113" s="89"/>
      <c r="C113" s="111"/>
      <c r="D113" s="112"/>
      <c r="E113" s="117"/>
      <c r="F113" s="117"/>
      <c r="G113" s="117"/>
      <c r="H113" s="117"/>
      <c r="I113" s="123"/>
      <c r="J113" s="119" t="s">
        <v>47</v>
      </c>
      <c r="K113" s="142"/>
      <c r="L113" s="118"/>
      <c r="M113" s="118"/>
      <c r="N113" s="118"/>
      <c r="O113" s="118"/>
      <c r="P113" s="118"/>
      <c r="Q113" s="155"/>
      <c r="R113" s="118"/>
      <c r="S113" s="118"/>
      <c r="T113" s="118"/>
      <c r="U113" s="118"/>
      <c r="V113" s="118"/>
      <c r="W113" s="118"/>
      <c r="X113" s="118"/>
      <c r="Y113" s="118"/>
      <c r="Z113" s="116"/>
    </row>
    <row r="114" spans="1:26" ht="20.100000000000001" customHeight="1" x14ac:dyDescent="0.15">
      <c r="A114" s="89">
        <f>IF(AND(TRIM($I114)&lt;&gt;"", NOT(OR(IFERROR(SEARCH(" ",$I114),0)&gt;0, IFERROR(SEARCH("　",$I114),0)&gt;0))), 1001, 0)</f>
        <v>0</v>
      </c>
      <c r="B114" s="89"/>
      <c r="C114" s="111"/>
      <c r="D114" s="112">
        <f>D112+1</f>
        <v>2</v>
      </c>
      <c r="E114" s="84" t="s">
        <v>48</v>
      </c>
      <c r="I114" s="44"/>
      <c r="J114" s="44"/>
      <c r="K114" s="44"/>
      <c r="L114" s="44"/>
      <c r="M114" s="44"/>
      <c r="N114" s="44"/>
      <c r="O114" s="44"/>
      <c r="P114" s="44"/>
      <c r="Q114" s="44"/>
      <c r="R114" s="44"/>
      <c r="S114" s="44"/>
      <c r="T114" s="44"/>
      <c r="U114" s="44"/>
      <c r="V114" s="44"/>
      <c r="W114" s="44"/>
      <c r="X114" s="44"/>
      <c r="Y114" s="44"/>
      <c r="Z114" s="116"/>
    </row>
    <row r="115" spans="1:26" ht="20.100000000000001" customHeight="1" x14ac:dyDescent="0.15">
      <c r="A115" s="89"/>
      <c r="B115" s="89"/>
      <c r="C115" s="111"/>
      <c r="D115" s="112"/>
      <c r="E115" s="117"/>
      <c r="F115" s="117"/>
      <c r="G115" s="117"/>
      <c r="H115" s="117"/>
      <c r="I115" s="123" t="s">
        <v>24</v>
      </c>
      <c r="J115" s="119" t="s">
        <v>25</v>
      </c>
      <c r="K115" s="119"/>
      <c r="L115" s="119"/>
      <c r="M115" s="119"/>
      <c r="N115" s="119"/>
      <c r="O115" s="119"/>
      <c r="P115" s="119"/>
      <c r="Q115" s="119"/>
      <c r="R115" s="119"/>
      <c r="S115" s="119"/>
      <c r="T115" s="119"/>
      <c r="U115" s="119"/>
      <c r="V115" s="119"/>
      <c r="W115" s="119"/>
      <c r="X115" s="119"/>
      <c r="Y115" s="119"/>
      <c r="Z115" s="116"/>
    </row>
    <row r="116" spans="1:26" ht="20.100000000000001" customHeight="1" x14ac:dyDescent="0.15">
      <c r="A116" s="89">
        <f>IF(AND(TRIM($I116)&lt;&gt;"", NOT(OR(IFERROR(SEARCH(" ",$I116),0)&gt;0, IFERROR(SEARCH("　",$I116),0)&gt;0))), 1001, 0)</f>
        <v>0</v>
      </c>
      <c r="B116" s="89"/>
      <c r="C116" s="111"/>
      <c r="D116" s="112">
        <f>D114+1</f>
        <v>3</v>
      </c>
      <c r="E116" s="84" t="s">
        <v>49</v>
      </c>
      <c r="I116" s="44"/>
      <c r="J116" s="44"/>
      <c r="K116" s="44"/>
      <c r="L116" s="44"/>
      <c r="M116" s="44"/>
      <c r="N116" s="44"/>
      <c r="O116" s="44"/>
      <c r="P116" s="44"/>
      <c r="Q116" s="44"/>
      <c r="R116" s="44"/>
      <c r="S116" s="44"/>
      <c r="T116" s="44"/>
      <c r="U116" s="44"/>
      <c r="V116" s="44"/>
      <c r="W116" s="44"/>
      <c r="X116" s="44"/>
      <c r="Y116" s="44"/>
      <c r="Z116" s="116"/>
    </row>
    <row r="117" spans="1:26" ht="20.100000000000001" customHeight="1" x14ac:dyDescent="0.15">
      <c r="A117" s="89"/>
      <c r="B117" s="89"/>
      <c r="C117" s="111"/>
      <c r="D117" s="117"/>
      <c r="E117" s="117"/>
      <c r="F117" s="117"/>
      <c r="G117" s="117"/>
      <c r="H117" s="117"/>
      <c r="I117" s="123" t="s">
        <v>24</v>
      </c>
      <c r="J117" s="119" t="s">
        <v>27</v>
      </c>
      <c r="K117" s="119"/>
      <c r="L117" s="119"/>
      <c r="M117" s="119"/>
      <c r="N117" s="119"/>
      <c r="O117" s="119"/>
      <c r="P117" s="119"/>
      <c r="Q117" s="119"/>
      <c r="R117" s="119"/>
      <c r="S117" s="119"/>
      <c r="T117" s="119"/>
      <c r="U117" s="119"/>
      <c r="V117" s="119"/>
      <c r="W117" s="119"/>
      <c r="X117" s="119"/>
      <c r="Y117" s="119"/>
      <c r="Z117" s="116"/>
    </row>
    <row r="118" spans="1:26" ht="20.100000000000001" customHeight="1" x14ac:dyDescent="0.15">
      <c r="A118" s="89"/>
      <c r="B118" s="89"/>
      <c r="C118" s="111"/>
      <c r="D118" s="112">
        <f>D116+1</f>
        <v>4</v>
      </c>
      <c r="E118" s="84" t="s">
        <v>14</v>
      </c>
      <c r="I118" s="45"/>
      <c r="J118" s="46"/>
      <c r="K118" s="46"/>
      <c r="L118" s="46"/>
      <c r="M118" s="46"/>
      <c r="N118" s="117"/>
      <c r="O118" s="117"/>
      <c r="P118" s="117"/>
      <c r="Q118" s="117"/>
      <c r="R118" s="117"/>
      <c r="S118" s="117"/>
      <c r="T118" s="117"/>
      <c r="U118" s="117"/>
      <c r="V118" s="117"/>
      <c r="W118" s="117"/>
      <c r="X118" s="117"/>
      <c r="Y118" s="117"/>
      <c r="Z118" s="116"/>
    </row>
    <row r="119" spans="1:26" ht="20.100000000000001" customHeight="1" x14ac:dyDescent="0.15">
      <c r="A119" s="89"/>
      <c r="B119" s="89"/>
      <c r="C119" s="111"/>
      <c r="D119" s="112"/>
      <c r="E119" s="117"/>
      <c r="F119" s="117"/>
      <c r="G119" s="117"/>
      <c r="H119" s="117"/>
      <c r="I119" s="114"/>
      <c r="J119" s="119" t="s">
        <v>355</v>
      </c>
      <c r="K119" s="118"/>
      <c r="L119" s="118"/>
      <c r="M119" s="118"/>
      <c r="N119" s="118"/>
      <c r="O119" s="118"/>
      <c r="P119" s="118"/>
      <c r="Q119" s="118"/>
      <c r="R119" s="118"/>
      <c r="S119" s="118"/>
      <c r="T119" s="118"/>
      <c r="U119" s="118"/>
      <c r="V119" s="118"/>
      <c r="W119" s="118"/>
      <c r="X119" s="118"/>
      <c r="Y119" s="118"/>
      <c r="Z119" s="116"/>
    </row>
    <row r="120" spans="1:26" ht="20.100000000000001" customHeight="1" x14ac:dyDescent="0.15">
      <c r="A120" s="89">
        <f>IF(AND(TRIM($I120)&lt;&gt;"", AND(OR(ISERROR(FIND("@"&amp;LEFT($I120,3)&amp;"@", 都道府県3))=FALSE, ISERROR(FIND("@"&amp;LEFT($I120,4)&amp;"@",都道府県4))=FALSE))=FALSE), 1001, 0)</f>
        <v>0</v>
      </c>
      <c r="B120" s="89"/>
      <c r="C120" s="111"/>
      <c r="D120" s="112">
        <f>D118+1</f>
        <v>5</v>
      </c>
      <c r="E120" s="84" t="s">
        <v>15</v>
      </c>
      <c r="I120" s="47"/>
      <c r="J120" s="47"/>
      <c r="K120" s="47"/>
      <c r="L120" s="47"/>
      <c r="M120" s="47"/>
      <c r="N120" s="47"/>
      <c r="O120" s="47"/>
      <c r="P120" s="47"/>
      <c r="Q120" s="48"/>
      <c r="R120" s="47"/>
      <c r="S120" s="47"/>
      <c r="T120" s="47"/>
      <c r="U120" s="47"/>
      <c r="V120" s="47"/>
      <c r="W120" s="47"/>
      <c r="X120" s="47"/>
      <c r="Y120" s="47"/>
      <c r="Z120" s="116"/>
    </row>
    <row r="121" spans="1:26" ht="20.100000000000001" customHeight="1" x14ac:dyDescent="0.15">
      <c r="A121" s="89"/>
      <c r="B121" s="89"/>
      <c r="C121" s="111"/>
      <c r="D121" s="112"/>
      <c r="E121" s="117"/>
      <c r="F121" s="117"/>
      <c r="G121" s="117"/>
      <c r="H121" s="117"/>
      <c r="I121" s="114"/>
      <c r="J121" s="119" t="s">
        <v>50</v>
      </c>
      <c r="K121" s="118"/>
      <c r="L121" s="118"/>
      <c r="M121" s="118"/>
      <c r="N121" s="118"/>
      <c r="O121" s="118"/>
      <c r="P121" s="118"/>
      <c r="Q121" s="118"/>
      <c r="R121" s="118"/>
      <c r="S121" s="118"/>
      <c r="T121" s="118"/>
      <c r="U121" s="118"/>
      <c r="V121" s="118"/>
      <c r="W121" s="118"/>
      <c r="X121" s="118"/>
      <c r="Y121" s="118"/>
      <c r="Z121" s="116"/>
    </row>
    <row r="122" spans="1:26" ht="20.100000000000001" customHeight="1" x14ac:dyDescent="0.15">
      <c r="A122" s="89">
        <f>IF(AND(TRIM($I122)&lt;&gt;"", NOT(AND(ISNUMBER(VALUE(SUBSTITUTE($I122,"-",""))), IFERROR(SEARCH("-",$I122),0)&gt;0))), 1001, 0)</f>
        <v>0</v>
      </c>
      <c r="B122" s="89"/>
      <c r="C122" s="111"/>
      <c r="D122" s="112">
        <f>D120+1</f>
        <v>6</v>
      </c>
      <c r="E122" s="84" t="s">
        <v>28</v>
      </c>
      <c r="I122" s="44"/>
      <c r="J122" s="44"/>
      <c r="K122" s="44"/>
      <c r="L122" s="44"/>
      <c r="M122" s="44"/>
      <c r="O122" s="124" t="s">
        <v>29</v>
      </c>
      <c r="P122" s="10"/>
      <c r="Q122" s="84" t="s">
        <v>30</v>
      </c>
      <c r="Y122" s="118"/>
      <c r="Z122" s="116"/>
    </row>
    <row r="123" spans="1:26" ht="20.100000000000001" customHeight="1" x14ac:dyDescent="0.15">
      <c r="A123" s="89"/>
      <c r="B123" s="89"/>
      <c r="C123" s="120"/>
      <c r="D123" s="117"/>
      <c r="E123" s="117"/>
      <c r="F123" s="117"/>
      <c r="G123" s="117"/>
      <c r="H123" s="117"/>
      <c r="I123" s="114"/>
      <c r="J123" s="119" t="s">
        <v>51</v>
      </c>
      <c r="K123" s="118"/>
      <c r="L123" s="118"/>
      <c r="M123" s="118"/>
      <c r="N123" s="118"/>
      <c r="O123" s="118"/>
      <c r="P123" s="118"/>
      <c r="Q123" s="118"/>
      <c r="R123" s="118"/>
      <c r="S123" s="118"/>
      <c r="T123" s="118"/>
      <c r="U123" s="118"/>
      <c r="V123" s="118"/>
      <c r="W123" s="118"/>
      <c r="X123" s="118"/>
      <c r="Y123" s="118"/>
      <c r="Z123" s="116"/>
    </row>
    <row r="124" spans="1:26" ht="20.100000000000001" customHeight="1" x14ac:dyDescent="0.15">
      <c r="A124" s="89">
        <f>IF(AND(TRIM($I124)&lt;&gt;"", NOT(AND(ISNUMBER(VALUE(SUBSTITUTE($I124,"-",""))), IFERROR(SEARCH("-",$I124),0)&gt;0))), 1001, 0)</f>
        <v>0</v>
      </c>
      <c r="B124" s="89"/>
      <c r="C124" s="111"/>
      <c r="D124" s="112">
        <f>D122+1</f>
        <v>7</v>
      </c>
      <c r="E124" s="84" t="s">
        <v>32</v>
      </c>
      <c r="I124" s="44"/>
      <c r="J124" s="44"/>
      <c r="K124" s="44"/>
      <c r="L124" s="44"/>
      <c r="M124" s="44"/>
      <c r="N124" s="118"/>
      <c r="O124" s="118"/>
      <c r="P124" s="118"/>
      <c r="Q124" s="118"/>
      <c r="R124" s="118"/>
      <c r="S124" s="118"/>
      <c r="T124" s="118"/>
      <c r="U124" s="118"/>
      <c r="V124" s="118"/>
      <c r="W124" s="118"/>
      <c r="X124" s="118"/>
      <c r="Y124" s="118"/>
      <c r="Z124" s="116"/>
    </row>
    <row r="125" spans="1:26" ht="20.100000000000001" customHeight="1" x14ac:dyDescent="0.15">
      <c r="A125" s="89"/>
      <c r="B125" s="89"/>
      <c r="C125" s="120"/>
      <c r="D125" s="117"/>
      <c r="E125" s="117"/>
      <c r="F125" s="117"/>
      <c r="G125" s="117"/>
      <c r="H125" s="117"/>
      <c r="I125" s="114"/>
      <c r="J125" s="119" t="s">
        <v>51</v>
      </c>
      <c r="K125" s="118"/>
      <c r="L125" s="118"/>
      <c r="M125" s="118"/>
      <c r="N125" s="118"/>
      <c r="O125" s="118"/>
      <c r="P125" s="118"/>
      <c r="Q125" s="118"/>
      <c r="R125" s="118"/>
      <c r="S125" s="118"/>
      <c r="T125" s="118"/>
      <c r="U125" s="118"/>
      <c r="V125" s="118"/>
      <c r="W125" s="118"/>
      <c r="X125" s="118"/>
      <c r="Y125" s="118"/>
      <c r="Z125" s="116"/>
    </row>
    <row r="126" spans="1:26" ht="20.100000000000001" customHeight="1" x14ac:dyDescent="0.15">
      <c r="A126" s="89">
        <f>IF(AND(TRIM($I126)&lt;&gt;"", NOT(IFERROR(SEARCH("@",$I126),0)&gt;0)), 1001, 0)</f>
        <v>0</v>
      </c>
      <c r="B126" s="89"/>
      <c r="C126" s="111"/>
      <c r="D126" s="112">
        <f>D124+1</f>
        <v>8</v>
      </c>
      <c r="E126" s="84" t="s">
        <v>33</v>
      </c>
      <c r="I126" s="44"/>
      <c r="J126" s="44"/>
      <c r="K126" s="44"/>
      <c r="L126" s="44"/>
      <c r="M126" s="44"/>
      <c r="N126" s="44"/>
      <c r="O126" s="44"/>
      <c r="P126" s="44"/>
      <c r="Q126" s="49"/>
      <c r="R126" s="44"/>
      <c r="S126" s="44"/>
      <c r="T126" s="44"/>
      <c r="U126" s="44"/>
      <c r="V126" s="44"/>
      <c r="W126" s="44"/>
      <c r="X126" s="44"/>
      <c r="Y126" s="44"/>
      <c r="Z126" s="116"/>
    </row>
    <row r="127" spans="1:26" ht="20.100000000000001" customHeight="1" x14ac:dyDescent="0.15">
      <c r="A127" s="89"/>
      <c r="B127" s="89"/>
      <c r="C127" s="120"/>
      <c r="D127" s="117"/>
      <c r="E127" s="117"/>
      <c r="F127" s="117"/>
      <c r="G127" s="117"/>
      <c r="H127" s="117"/>
      <c r="I127" s="114"/>
      <c r="J127" s="119" t="s">
        <v>406</v>
      </c>
      <c r="K127" s="142"/>
      <c r="L127" s="118"/>
      <c r="M127" s="118"/>
      <c r="N127" s="118"/>
      <c r="O127" s="118"/>
      <c r="P127" s="118"/>
      <c r="Q127" s="143"/>
      <c r="R127" s="118"/>
      <c r="S127" s="118"/>
      <c r="T127" s="118"/>
      <c r="U127" s="118"/>
      <c r="V127" s="118"/>
      <c r="W127" s="118"/>
      <c r="X127" s="118"/>
      <c r="Y127" s="118"/>
      <c r="Z127" s="116"/>
    </row>
    <row r="128" spans="1:26" ht="20.100000000000001" customHeight="1" x14ac:dyDescent="0.15">
      <c r="A128" s="89"/>
      <c r="B128" s="89"/>
      <c r="C128" s="131"/>
      <c r="D128" s="132"/>
      <c r="E128" s="132"/>
      <c r="F128" s="132"/>
      <c r="G128" s="132"/>
      <c r="H128" s="132"/>
      <c r="I128" s="134"/>
      <c r="J128" s="133"/>
      <c r="K128" s="134"/>
      <c r="L128" s="133"/>
      <c r="M128" s="133"/>
      <c r="N128" s="133"/>
      <c r="O128" s="133"/>
      <c r="P128" s="133"/>
      <c r="Q128" s="156"/>
      <c r="R128" s="133"/>
      <c r="S128" s="133"/>
      <c r="T128" s="133"/>
      <c r="U128" s="133"/>
      <c r="V128" s="133"/>
      <c r="W128" s="133"/>
      <c r="X128" s="133"/>
      <c r="Y128" s="133"/>
      <c r="Z128" s="135"/>
    </row>
    <row r="129" spans="1:26" ht="20.100000000000001" customHeight="1" x14ac:dyDescent="0.15">
      <c r="A129" s="89"/>
      <c r="B129" s="89"/>
      <c r="C129" s="117"/>
      <c r="D129" s="117"/>
      <c r="E129" s="117"/>
      <c r="F129" s="117"/>
      <c r="G129" s="117"/>
      <c r="H129" s="117"/>
      <c r="I129" s="137"/>
      <c r="J129" s="137"/>
      <c r="K129" s="137"/>
      <c r="L129" s="137"/>
      <c r="M129" s="137"/>
      <c r="N129" s="137"/>
      <c r="O129" s="137"/>
      <c r="P129" s="137"/>
      <c r="Q129" s="157"/>
      <c r="R129" s="137"/>
      <c r="S129" s="137"/>
      <c r="T129" s="137"/>
      <c r="U129" s="137"/>
      <c r="V129" s="137"/>
      <c r="W129" s="137"/>
      <c r="X129" s="137"/>
      <c r="Y129" s="137"/>
      <c r="Z129" s="117"/>
    </row>
    <row r="130" spans="1:26" ht="15.75" hidden="1" customHeight="1" x14ac:dyDescent="0.15">
      <c r="A130" s="89"/>
      <c r="B130" s="89"/>
      <c r="C130" s="117"/>
      <c r="D130" s="117"/>
      <c r="E130" s="117"/>
      <c r="F130" s="117"/>
      <c r="G130" s="117"/>
      <c r="H130" s="117"/>
      <c r="I130" s="137"/>
      <c r="J130" s="137"/>
      <c r="K130" s="137"/>
      <c r="L130" s="137"/>
      <c r="M130" s="137"/>
      <c r="N130" s="137"/>
      <c r="O130" s="137"/>
      <c r="P130" s="137"/>
      <c r="Q130" s="157"/>
      <c r="R130" s="137"/>
      <c r="S130" s="137"/>
      <c r="T130" s="137"/>
      <c r="U130" s="137"/>
      <c r="V130" s="137"/>
      <c r="W130" s="137"/>
      <c r="X130" s="137"/>
      <c r="Y130" s="137"/>
      <c r="Z130" s="117"/>
    </row>
    <row r="131" spans="1:26" ht="15.75" hidden="1" customHeight="1" x14ac:dyDescent="0.15">
      <c r="A131" s="89"/>
      <c r="B131" s="89"/>
      <c r="C131" s="117"/>
      <c r="D131" s="117"/>
      <c r="E131" s="117"/>
      <c r="F131" s="117"/>
      <c r="G131" s="117"/>
      <c r="H131" s="117"/>
      <c r="I131" s="137"/>
      <c r="J131" s="137"/>
      <c r="K131" s="137"/>
      <c r="L131" s="137"/>
      <c r="M131" s="137"/>
      <c r="N131" s="137"/>
      <c r="O131" s="137"/>
      <c r="P131" s="137"/>
      <c r="Q131" s="157"/>
      <c r="R131" s="137"/>
      <c r="S131" s="137"/>
      <c r="T131" s="137"/>
      <c r="U131" s="137"/>
      <c r="V131" s="137"/>
      <c r="W131" s="137"/>
      <c r="X131" s="137"/>
      <c r="Y131" s="137"/>
      <c r="Z131" s="117"/>
    </row>
    <row r="132" spans="1:26" ht="15.75" hidden="1" customHeight="1" x14ac:dyDescent="0.15">
      <c r="A132" s="89"/>
      <c r="B132" s="89"/>
      <c r="C132" s="117"/>
      <c r="D132" s="117"/>
      <c r="E132" s="117"/>
      <c r="F132" s="117"/>
      <c r="G132" s="117"/>
      <c r="H132" s="117"/>
      <c r="I132" s="137"/>
      <c r="J132" s="137"/>
      <c r="K132" s="137"/>
      <c r="L132" s="137"/>
      <c r="M132" s="137"/>
      <c r="N132" s="137"/>
      <c r="O132" s="137"/>
      <c r="P132" s="137"/>
      <c r="Q132" s="157"/>
      <c r="R132" s="137"/>
      <c r="S132" s="137"/>
      <c r="T132" s="137"/>
      <c r="U132" s="137"/>
      <c r="V132" s="137"/>
      <c r="W132" s="137"/>
      <c r="X132" s="137"/>
      <c r="Y132" s="137"/>
      <c r="Z132" s="117"/>
    </row>
    <row r="133" spans="1:26" ht="15.75" hidden="1" customHeight="1" x14ac:dyDescent="0.15">
      <c r="A133" s="89"/>
      <c r="B133" s="89"/>
      <c r="C133" s="117"/>
      <c r="D133" s="117"/>
      <c r="E133" s="117"/>
      <c r="F133" s="117"/>
      <c r="G133" s="117"/>
      <c r="H133" s="117"/>
      <c r="I133" s="137"/>
      <c r="J133" s="137"/>
      <c r="K133" s="137"/>
      <c r="L133" s="137"/>
      <c r="M133" s="137"/>
      <c r="N133" s="137"/>
      <c r="O133" s="137"/>
      <c r="P133" s="137"/>
      <c r="Q133" s="157"/>
      <c r="R133" s="137"/>
      <c r="S133" s="137"/>
      <c r="T133" s="137"/>
      <c r="U133" s="137"/>
      <c r="V133" s="137"/>
      <c r="W133" s="137"/>
      <c r="X133" s="137"/>
      <c r="Y133" s="137"/>
      <c r="Z133" s="117"/>
    </row>
    <row r="134" spans="1:26" ht="15.75" hidden="1" customHeight="1" x14ac:dyDescent="0.15">
      <c r="A134" s="89"/>
      <c r="B134" s="89"/>
      <c r="C134" s="117"/>
      <c r="D134" s="117"/>
      <c r="E134" s="117"/>
      <c r="F134" s="117"/>
      <c r="G134" s="117"/>
      <c r="H134" s="117"/>
      <c r="I134" s="137"/>
      <c r="J134" s="137"/>
      <c r="K134" s="137"/>
      <c r="L134" s="137"/>
      <c r="M134" s="137"/>
      <c r="N134" s="137"/>
      <c r="O134" s="137"/>
      <c r="P134" s="137"/>
      <c r="Q134" s="157"/>
      <c r="R134" s="137"/>
      <c r="S134" s="137"/>
      <c r="T134" s="137"/>
      <c r="U134" s="137"/>
      <c r="V134" s="137"/>
      <c r="W134" s="137"/>
      <c r="X134" s="137"/>
      <c r="Y134" s="137"/>
      <c r="Z134" s="117"/>
    </row>
    <row r="135" spans="1:26" ht="15.75" hidden="1" customHeight="1" x14ac:dyDescent="0.15">
      <c r="A135" s="89"/>
      <c r="B135" s="89"/>
      <c r="C135" s="117"/>
      <c r="D135" s="117"/>
      <c r="E135" s="117"/>
      <c r="F135" s="117"/>
      <c r="G135" s="117"/>
      <c r="H135" s="117"/>
      <c r="I135" s="137"/>
      <c r="J135" s="137"/>
      <c r="K135" s="137"/>
      <c r="L135" s="137"/>
      <c r="M135" s="137"/>
      <c r="N135" s="137"/>
      <c r="O135" s="137"/>
      <c r="P135" s="137"/>
      <c r="Q135" s="157"/>
      <c r="R135" s="137"/>
      <c r="S135" s="137"/>
      <c r="T135" s="137"/>
      <c r="U135" s="137"/>
      <c r="V135" s="137"/>
      <c r="W135" s="137"/>
      <c r="X135" s="137"/>
      <c r="Y135" s="137"/>
      <c r="Z135" s="117"/>
    </row>
    <row r="136" spans="1:26" ht="15.75" hidden="1" customHeight="1" x14ac:dyDescent="0.15">
      <c r="A136" s="89"/>
      <c r="B136" s="89"/>
      <c r="C136" s="117"/>
      <c r="D136" s="117"/>
      <c r="E136" s="117"/>
      <c r="F136" s="117"/>
      <c r="G136" s="117"/>
      <c r="H136" s="117"/>
      <c r="I136" s="137"/>
      <c r="J136" s="137"/>
      <c r="K136" s="137"/>
      <c r="L136" s="137"/>
      <c r="M136" s="137"/>
      <c r="N136" s="137"/>
      <c r="O136" s="137"/>
      <c r="P136" s="137"/>
      <c r="Q136" s="157"/>
      <c r="R136" s="137"/>
      <c r="S136" s="137"/>
      <c r="T136" s="137"/>
      <c r="U136" s="137"/>
      <c r="V136" s="137"/>
      <c r="W136" s="137"/>
      <c r="X136" s="137"/>
      <c r="Y136" s="137"/>
      <c r="Z136" s="117"/>
    </row>
    <row r="137" spans="1:26" ht="15.75" hidden="1" customHeight="1" x14ac:dyDescent="0.15">
      <c r="A137" s="89"/>
      <c r="B137" s="89"/>
      <c r="C137" s="117"/>
      <c r="D137" s="117"/>
      <c r="E137" s="117"/>
      <c r="F137" s="117"/>
      <c r="G137" s="117"/>
      <c r="H137" s="117"/>
      <c r="I137" s="137"/>
      <c r="J137" s="137"/>
      <c r="K137" s="137"/>
      <c r="L137" s="137"/>
      <c r="M137" s="137"/>
      <c r="N137" s="137"/>
      <c r="O137" s="137"/>
      <c r="P137" s="137"/>
      <c r="Q137" s="157"/>
      <c r="R137" s="137"/>
      <c r="S137" s="137"/>
      <c r="T137" s="137"/>
      <c r="U137" s="137"/>
      <c r="V137" s="137"/>
      <c r="W137" s="137"/>
      <c r="X137" s="137"/>
      <c r="Y137" s="137"/>
      <c r="Z137" s="117"/>
    </row>
    <row r="138" spans="1:26" ht="15.75" hidden="1" customHeight="1" x14ac:dyDescent="0.15">
      <c r="A138" s="89"/>
      <c r="B138" s="89"/>
      <c r="C138" s="117"/>
      <c r="D138" s="117"/>
      <c r="E138" s="117"/>
      <c r="F138" s="117"/>
      <c r="G138" s="117"/>
      <c r="H138" s="117"/>
      <c r="I138" s="137"/>
      <c r="J138" s="137"/>
      <c r="K138" s="137"/>
      <c r="L138" s="137"/>
      <c r="M138" s="137"/>
      <c r="N138" s="137"/>
      <c r="O138" s="137"/>
      <c r="P138" s="137"/>
      <c r="Q138" s="157"/>
      <c r="R138" s="137"/>
      <c r="S138" s="137"/>
      <c r="T138" s="137"/>
      <c r="U138" s="137"/>
      <c r="V138" s="137"/>
      <c r="W138" s="137"/>
      <c r="X138" s="137"/>
      <c r="Y138" s="137"/>
      <c r="Z138" s="117"/>
    </row>
    <row r="139" spans="1:26" ht="15.75" hidden="1" customHeight="1" x14ac:dyDescent="0.15">
      <c r="A139" s="89"/>
      <c r="B139" s="89"/>
      <c r="C139" s="117"/>
      <c r="D139" s="117"/>
      <c r="E139" s="117"/>
      <c r="F139" s="117"/>
      <c r="G139" s="117"/>
      <c r="H139" s="117"/>
      <c r="I139" s="137"/>
      <c r="J139" s="137"/>
      <c r="K139" s="137"/>
      <c r="L139" s="137"/>
      <c r="M139" s="137"/>
      <c r="N139" s="137"/>
      <c r="O139" s="137"/>
      <c r="P139" s="137"/>
      <c r="Q139" s="157"/>
      <c r="R139" s="137"/>
      <c r="S139" s="137"/>
      <c r="T139" s="137"/>
      <c r="U139" s="137"/>
      <c r="V139" s="137"/>
      <c r="W139" s="137"/>
      <c r="X139" s="137"/>
      <c r="Y139" s="137"/>
      <c r="Z139" s="117"/>
    </row>
    <row r="140" spans="1:26" ht="15.75" hidden="1" customHeight="1" x14ac:dyDescent="0.15">
      <c r="A140" s="89"/>
      <c r="B140" s="89"/>
      <c r="C140" s="117"/>
      <c r="D140" s="117"/>
      <c r="E140" s="117"/>
      <c r="F140" s="117"/>
      <c r="G140" s="117"/>
      <c r="H140" s="117"/>
      <c r="I140" s="137"/>
      <c r="J140" s="137"/>
      <c r="K140" s="137"/>
      <c r="L140" s="137"/>
      <c r="M140" s="137"/>
      <c r="N140" s="137"/>
      <c r="O140" s="137"/>
      <c r="P140" s="137"/>
      <c r="Q140" s="157"/>
      <c r="R140" s="137"/>
      <c r="S140" s="137"/>
      <c r="T140" s="137"/>
      <c r="U140" s="137"/>
      <c r="V140" s="137"/>
      <c r="W140" s="137"/>
      <c r="X140" s="137"/>
      <c r="Y140" s="137"/>
      <c r="Z140" s="117"/>
    </row>
    <row r="141" spans="1:26" ht="15.75" hidden="1" customHeight="1" x14ac:dyDescent="0.15">
      <c r="A141" s="89"/>
      <c r="B141" s="89"/>
      <c r="C141" s="117"/>
      <c r="D141" s="117"/>
      <c r="E141" s="117"/>
      <c r="F141" s="117"/>
      <c r="G141" s="117"/>
      <c r="H141" s="117"/>
      <c r="I141" s="137"/>
      <c r="J141" s="137"/>
      <c r="K141" s="137"/>
      <c r="L141" s="137"/>
      <c r="M141" s="137"/>
      <c r="N141" s="137"/>
      <c r="O141" s="137"/>
      <c r="P141" s="137"/>
      <c r="Q141" s="157"/>
      <c r="R141" s="137"/>
      <c r="S141" s="137"/>
      <c r="T141" s="137"/>
      <c r="U141" s="137"/>
      <c r="V141" s="137"/>
      <c r="W141" s="137"/>
      <c r="X141" s="137"/>
      <c r="Y141" s="137"/>
      <c r="Z141" s="117"/>
    </row>
    <row r="142" spans="1:26" ht="15.75" hidden="1" customHeight="1" x14ac:dyDescent="0.15">
      <c r="A142" s="89"/>
      <c r="B142" s="89"/>
      <c r="C142" s="117"/>
      <c r="D142" s="117"/>
      <c r="E142" s="117"/>
      <c r="F142" s="117"/>
      <c r="G142" s="117"/>
      <c r="H142" s="117"/>
      <c r="I142" s="137"/>
      <c r="J142" s="137"/>
      <c r="K142" s="137"/>
      <c r="L142" s="137"/>
      <c r="M142" s="137"/>
      <c r="N142" s="137"/>
      <c r="O142" s="137"/>
      <c r="P142" s="137"/>
      <c r="Q142" s="157"/>
      <c r="R142" s="137"/>
      <c r="S142" s="137"/>
      <c r="T142" s="137"/>
      <c r="U142" s="137"/>
      <c r="V142" s="137"/>
      <c r="W142" s="137"/>
      <c r="X142" s="137"/>
      <c r="Y142" s="137"/>
      <c r="Z142" s="117"/>
    </row>
    <row r="143" spans="1:26" ht="15.75" hidden="1" customHeight="1" x14ac:dyDescent="0.15">
      <c r="A143" s="89"/>
      <c r="B143" s="89"/>
      <c r="C143" s="117"/>
      <c r="D143" s="117"/>
      <c r="E143" s="117"/>
      <c r="F143" s="117"/>
      <c r="G143" s="117"/>
      <c r="H143" s="117"/>
      <c r="I143" s="137"/>
      <c r="J143" s="137"/>
      <c r="K143" s="137"/>
      <c r="L143" s="137"/>
      <c r="M143" s="137"/>
      <c r="N143" s="137"/>
      <c r="O143" s="137"/>
      <c r="P143" s="137"/>
      <c r="Q143" s="157"/>
      <c r="R143" s="137"/>
      <c r="S143" s="137"/>
      <c r="T143" s="137"/>
      <c r="U143" s="137"/>
      <c r="V143" s="137"/>
      <c r="W143" s="137"/>
      <c r="X143" s="137"/>
      <c r="Y143" s="137"/>
      <c r="Z143" s="117"/>
    </row>
    <row r="144" spans="1:26" ht="15.75" hidden="1" customHeight="1" x14ac:dyDescent="0.15">
      <c r="A144" s="89"/>
      <c r="B144" s="89"/>
      <c r="C144" s="117"/>
      <c r="D144" s="117"/>
      <c r="E144" s="117"/>
      <c r="F144" s="117"/>
      <c r="G144" s="117"/>
      <c r="H144" s="117"/>
      <c r="I144" s="137"/>
      <c r="J144" s="137"/>
      <c r="K144" s="137"/>
      <c r="L144" s="137"/>
      <c r="M144" s="137"/>
      <c r="N144" s="137"/>
      <c r="O144" s="137"/>
      <c r="P144" s="137"/>
      <c r="Q144" s="157"/>
      <c r="R144" s="137"/>
      <c r="S144" s="137"/>
      <c r="T144" s="137"/>
      <c r="U144" s="137"/>
      <c r="V144" s="137"/>
      <c r="W144" s="137"/>
      <c r="X144" s="137"/>
      <c r="Y144" s="137"/>
      <c r="Z144" s="117"/>
    </row>
    <row r="145" spans="1:26" ht="15.75" hidden="1" customHeight="1" x14ac:dyDescent="0.15">
      <c r="A145" s="89"/>
      <c r="B145" s="89"/>
      <c r="C145" s="117"/>
      <c r="D145" s="117"/>
      <c r="E145" s="117"/>
      <c r="F145" s="117"/>
      <c r="G145" s="117"/>
      <c r="H145" s="117"/>
      <c r="I145" s="137"/>
      <c r="J145" s="137"/>
      <c r="K145" s="137"/>
      <c r="L145" s="137"/>
      <c r="M145" s="137"/>
      <c r="N145" s="137"/>
      <c r="O145" s="137"/>
      <c r="P145" s="137"/>
      <c r="Q145" s="157"/>
      <c r="R145" s="137"/>
      <c r="S145" s="137"/>
      <c r="T145" s="137"/>
      <c r="U145" s="137"/>
      <c r="V145" s="137"/>
      <c r="W145" s="137"/>
      <c r="X145" s="137"/>
      <c r="Y145" s="137"/>
      <c r="Z145" s="117"/>
    </row>
    <row r="146" spans="1:26" ht="15.75" hidden="1" customHeight="1" x14ac:dyDescent="0.15">
      <c r="A146" s="89"/>
      <c r="B146" s="89"/>
      <c r="C146" s="117"/>
      <c r="D146" s="117"/>
      <c r="E146" s="117"/>
      <c r="F146" s="117"/>
      <c r="G146" s="117"/>
      <c r="H146" s="117"/>
      <c r="I146" s="137"/>
      <c r="J146" s="137"/>
      <c r="K146" s="137"/>
      <c r="L146" s="137"/>
      <c r="M146" s="137"/>
      <c r="N146" s="137"/>
      <c r="O146" s="137"/>
      <c r="P146" s="137"/>
      <c r="Q146" s="157"/>
      <c r="R146" s="137"/>
      <c r="S146" s="137"/>
      <c r="T146" s="137"/>
      <c r="U146" s="137"/>
      <c r="V146" s="137"/>
      <c r="W146" s="137"/>
      <c r="X146" s="137"/>
      <c r="Y146" s="137"/>
      <c r="Z146" s="117"/>
    </row>
    <row r="147" spans="1:26" ht="15.75" hidden="1" customHeight="1" x14ac:dyDescent="0.15">
      <c r="A147" s="89"/>
      <c r="B147" s="89"/>
      <c r="C147" s="117"/>
      <c r="D147" s="117"/>
      <c r="E147" s="117"/>
      <c r="F147" s="117"/>
      <c r="G147" s="117"/>
      <c r="H147" s="117"/>
      <c r="I147" s="137"/>
      <c r="J147" s="137"/>
      <c r="K147" s="137"/>
      <c r="L147" s="137"/>
      <c r="M147" s="137"/>
      <c r="N147" s="137"/>
      <c r="O147" s="137"/>
      <c r="P147" s="137"/>
      <c r="Q147" s="157"/>
      <c r="R147" s="137"/>
      <c r="S147" s="137"/>
      <c r="T147" s="137"/>
      <c r="U147" s="137"/>
      <c r="V147" s="137"/>
      <c r="W147" s="137"/>
      <c r="X147" s="137"/>
      <c r="Y147" s="137"/>
      <c r="Z147" s="117"/>
    </row>
    <row r="148" spans="1:26" ht="15.75" hidden="1" customHeight="1" x14ac:dyDescent="0.15">
      <c r="A148" s="89"/>
      <c r="B148" s="89"/>
      <c r="C148" s="117"/>
      <c r="D148" s="117"/>
      <c r="E148" s="117"/>
      <c r="F148" s="117"/>
      <c r="G148" s="117"/>
      <c r="H148" s="117"/>
      <c r="I148" s="137"/>
      <c r="J148" s="137"/>
      <c r="K148" s="137"/>
      <c r="L148" s="137"/>
      <c r="M148" s="137"/>
      <c r="N148" s="137"/>
      <c r="O148" s="137"/>
      <c r="P148" s="137"/>
      <c r="Q148" s="157"/>
      <c r="R148" s="137"/>
      <c r="S148" s="137"/>
      <c r="T148" s="137"/>
      <c r="U148" s="137"/>
      <c r="V148" s="137"/>
      <c r="W148" s="137"/>
      <c r="X148" s="137"/>
      <c r="Y148" s="137"/>
      <c r="Z148" s="117"/>
    </row>
    <row r="149" spans="1:26" ht="20.100000000000001" customHeight="1" x14ac:dyDescent="0.15">
      <c r="A149" s="89"/>
      <c r="B149" s="89"/>
      <c r="C149" s="117"/>
      <c r="D149" s="117"/>
      <c r="E149" s="117"/>
      <c r="F149" s="117"/>
      <c r="G149" s="117"/>
      <c r="H149" s="117"/>
      <c r="I149" s="137"/>
      <c r="J149" s="117"/>
      <c r="K149" s="117"/>
      <c r="L149" s="117"/>
      <c r="M149" s="117"/>
      <c r="N149" s="117"/>
      <c r="O149" s="117"/>
      <c r="P149" s="117"/>
      <c r="Q149" s="158"/>
      <c r="R149" s="117"/>
      <c r="S149" s="117"/>
      <c r="T149" s="117"/>
      <c r="U149" s="117"/>
      <c r="V149" s="117"/>
      <c r="W149" s="117"/>
      <c r="X149" s="117"/>
      <c r="Y149" s="117"/>
      <c r="Z149" s="117"/>
    </row>
    <row r="150" spans="1:26" ht="20.100000000000001" customHeight="1" x14ac:dyDescent="0.15">
      <c r="A150" s="89"/>
      <c r="B150" s="89"/>
      <c r="C150" s="104" t="s">
        <v>52</v>
      </c>
      <c r="D150" s="105"/>
      <c r="E150" s="105"/>
      <c r="F150" s="105"/>
      <c r="G150" s="105"/>
      <c r="H150" s="106"/>
      <c r="I150" s="138"/>
      <c r="K150" s="138"/>
    </row>
    <row r="151" spans="1:26" ht="20.100000000000001" customHeight="1" x14ac:dyDescent="0.15">
      <c r="A151" s="89"/>
      <c r="B151" s="89"/>
      <c r="C151" s="107"/>
      <c r="D151" s="108"/>
      <c r="E151" s="108"/>
      <c r="F151" s="108"/>
      <c r="G151" s="108"/>
      <c r="H151" s="108"/>
      <c r="I151" s="109"/>
      <c r="J151" s="109"/>
      <c r="K151" s="109"/>
      <c r="L151" s="109"/>
      <c r="M151" s="109"/>
      <c r="N151" s="109"/>
      <c r="O151" s="109"/>
      <c r="P151" s="109"/>
      <c r="Q151" s="109"/>
      <c r="R151" s="109"/>
      <c r="S151" s="109"/>
      <c r="T151" s="109"/>
      <c r="U151" s="109"/>
      <c r="V151" s="109"/>
      <c r="W151" s="109"/>
      <c r="X151" s="109"/>
      <c r="Y151" s="109"/>
      <c r="Z151" s="110"/>
    </row>
    <row r="152" spans="1:26" ht="20.100000000000001" customHeight="1" x14ac:dyDescent="0.15">
      <c r="A152" s="89"/>
      <c r="B152" s="89"/>
      <c r="C152" s="107"/>
      <c r="D152" s="159" t="s">
        <v>53</v>
      </c>
      <c r="E152" s="139"/>
      <c r="F152" s="139"/>
      <c r="G152" s="139"/>
      <c r="H152" s="139"/>
      <c r="I152" s="139"/>
      <c r="J152" s="139"/>
      <c r="K152" s="139"/>
      <c r="L152" s="139"/>
      <c r="M152" s="139"/>
      <c r="N152" s="139"/>
      <c r="O152" s="139"/>
      <c r="P152" s="139"/>
      <c r="Q152" s="139"/>
      <c r="R152" s="139"/>
      <c r="S152" s="139"/>
      <c r="T152" s="139"/>
      <c r="U152" s="139"/>
      <c r="V152" s="139"/>
      <c r="W152" s="139"/>
      <c r="X152" s="118"/>
      <c r="Y152" s="117"/>
      <c r="Z152" s="116"/>
    </row>
    <row r="153" spans="1:26" ht="20.100000000000001" customHeight="1" x14ac:dyDescent="0.15">
      <c r="A153" s="89">
        <f>IF(AND($I153&lt;&gt;"しない", $I153&lt;&gt;"する"), 1001, 0)</f>
        <v>0</v>
      </c>
      <c r="B153" s="89"/>
      <c r="C153" s="111"/>
      <c r="D153" s="112">
        <v>1</v>
      </c>
      <c r="E153" s="117" t="s">
        <v>54</v>
      </c>
      <c r="F153" s="117"/>
      <c r="G153" s="117"/>
      <c r="H153" s="117"/>
      <c r="I153" s="44" t="s">
        <v>55</v>
      </c>
      <c r="J153" s="54"/>
      <c r="K153" s="54"/>
      <c r="L153" s="54"/>
      <c r="M153" s="54"/>
      <c r="N153" s="117"/>
      <c r="O153" s="117"/>
      <c r="P153" s="117"/>
      <c r="Q153" s="117"/>
      <c r="R153" s="117"/>
      <c r="S153" s="117"/>
      <c r="T153" s="117"/>
      <c r="U153" s="117"/>
      <c r="Z153" s="160"/>
    </row>
    <row r="154" spans="1:26" ht="20.100000000000001" customHeight="1" x14ac:dyDescent="0.15">
      <c r="A154" s="89"/>
      <c r="B154" s="89"/>
      <c r="C154" s="120"/>
      <c r="D154" s="117"/>
      <c r="E154" s="117"/>
      <c r="F154" s="117"/>
      <c r="G154" s="117"/>
      <c r="H154" s="117"/>
      <c r="I154" s="161"/>
      <c r="J154" s="119" t="s">
        <v>5</v>
      </c>
      <c r="K154" s="119"/>
      <c r="L154" s="119"/>
      <c r="M154" s="119"/>
      <c r="N154" s="119"/>
      <c r="O154" s="119"/>
      <c r="P154" s="119"/>
      <c r="Q154" s="119"/>
      <c r="R154" s="119"/>
      <c r="S154" s="119"/>
      <c r="T154" s="119"/>
      <c r="U154" s="117"/>
      <c r="Z154" s="160"/>
    </row>
    <row r="155" spans="1:26" ht="20.100000000000001" customHeight="1" x14ac:dyDescent="0.15">
      <c r="A155" s="89">
        <f>IF(AND($I153="する",OR(TRIM($I155)="", NOT(OR(IFERROR(SEARCH(" ",$I155),0)&gt;0, IFERROR(SEARCH("　",$I155),0)&gt;0)))), 1001, 0)</f>
        <v>0</v>
      </c>
      <c r="B155" s="89"/>
      <c r="C155" s="111"/>
      <c r="D155" s="112">
        <v>2</v>
      </c>
      <c r="E155" s="84" t="s">
        <v>48</v>
      </c>
      <c r="I155" s="44"/>
      <c r="J155" s="44"/>
      <c r="K155" s="44"/>
      <c r="L155" s="44"/>
      <c r="M155" s="44"/>
      <c r="N155" s="44"/>
      <c r="O155" s="44"/>
      <c r="P155" s="44"/>
      <c r="Q155" s="44"/>
      <c r="R155" s="44"/>
      <c r="S155" s="44"/>
      <c r="T155" s="44"/>
      <c r="U155" s="44"/>
      <c r="V155" s="44"/>
      <c r="W155" s="44"/>
      <c r="X155" s="44"/>
      <c r="Y155" s="44"/>
      <c r="Z155" s="116"/>
    </row>
    <row r="156" spans="1:26" ht="20.100000000000001" customHeight="1" x14ac:dyDescent="0.15">
      <c r="A156" s="89"/>
      <c r="B156" s="89"/>
      <c r="C156" s="111"/>
      <c r="D156" s="112"/>
      <c r="E156" s="117"/>
      <c r="F156" s="117"/>
      <c r="G156" s="117"/>
      <c r="H156" s="117"/>
      <c r="I156" s="123" t="s">
        <v>24</v>
      </c>
      <c r="J156" s="119" t="s">
        <v>25</v>
      </c>
      <c r="K156" s="119"/>
      <c r="L156" s="119"/>
      <c r="M156" s="119"/>
      <c r="N156" s="119"/>
      <c r="O156" s="119"/>
      <c r="P156" s="119"/>
      <c r="Q156" s="119"/>
      <c r="R156" s="119"/>
      <c r="S156" s="119"/>
      <c r="T156" s="119"/>
      <c r="U156" s="119"/>
      <c r="V156" s="119"/>
      <c r="W156" s="119"/>
      <c r="X156" s="119"/>
      <c r="Y156" s="119"/>
      <c r="Z156" s="116"/>
    </row>
    <row r="157" spans="1:26" ht="20.100000000000001" customHeight="1" x14ac:dyDescent="0.15">
      <c r="A157" s="89">
        <f>IF(AND($I153="する",OR(TRIM($I157)="", NOT(OR(IFERROR(SEARCH(" ",$I157),0)&gt;0, IFERROR(SEARCH("　",$I157),0)&gt;0)))), 1001, 0)</f>
        <v>0</v>
      </c>
      <c r="B157" s="89"/>
      <c r="C157" s="111"/>
      <c r="D157" s="112">
        <v>3</v>
      </c>
      <c r="E157" s="84" t="s">
        <v>49</v>
      </c>
      <c r="I157" s="44"/>
      <c r="J157" s="44"/>
      <c r="K157" s="44"/>
      <c r="L157" s="44"/>
      <c r="M157" s="44"/>
      <c r="N157" s="44"/>
      <c r="O157" s="44"/>
      <c r="P157" s="44"/>
      <c r="Q157" s="44"/>
      <c r="R157" s="44"/>
      <c r="S157" s="44"/>
      <c r="T157" s="44"/>
      <c r="U157" s="44"/>
      <c r="V157" s="44"/>
      <c r="W157" s="44"/>
      <c r="X157" s="44"/>
      <c r="Y157" s="44"/>
      <c r="Z157" s="116"/>
    </row>
    <row r="158" spans="1:26" ht="20.100000000000001" customHeight="1" x14ac:dyDescent="0.15">
      <c r="A158" s="89"/>
      <c r="B158" s="89"/>
      <c r="C158" s="120"/>
      <c r="D158" s="117"/>
      <c r="E158" s="117"/>
      <c r="F158" s="117"/>
      <c r="G158" s="117"/>
      <c r="H158" s="117"/>
      <c r="I158" s="123" t="s">
        <v>24</v>
      </c>
      <c r="J158" s="119" t="s">
        <v>27</v>
      </c>
      <c r="K158" s="119"/>
      <c r="L158" s="119"/>
      <c r="M158" s="119"/>
      <c r="N158" s="119"/>
      <c r="O158" s="119"/>
      <c r="P158" s="119"/>
      <c r="Q158" s="119"/>
      <c r="R158" s="119"/>
      <c r="S158" s="119"/>
      <c r="T158" s="119"/>
      <c r="U158" s="119"/>
      <c r="V158" s="119"/>
      <c r="W158" s="119"/>
      <c r="X158" s="119"/>
      <c r="Y158" s="119"/>
      <c r="Z158" s="116"/>
    </row>
    <row r="159" spans="1:26" ht="20.100000000000001" customHeight="1" x14ac:dyDescent="0.15">
      <c r="A159" s="89">
        <f>IF(AND($I153="する",OR(TRIM($I159)="", LEN($I159)&lt;&gt;8, NOT(ISNUMBER(VALUE(I159))), IFERROR(SEARCH("-", $I159),0)&gt;0)), 1001, 0)</f>
        <v>0</v>
      </c>
      <c r="B159" s="89"/>
      <c r="C159" s="111"/>
      <c r="D159" s="112">
        <v>4</v>
      </c>
      <c r="E159" s="84" t="s">
        <v>56</v>
      </c>
      <c r="I159" s="44"/>
      <c r="J159" s="44"/>
      <c r="K159" s="44"/>
      <c r="L159" s="44"/>
      <c r="M159" s="44"/>
      <c r="N159" s="117"/>
      <c r="O159" s="117"/>
      <c r="P159" s="117"/>
      <c r="Q159" s="117"/>
      <c r="R159" s="117"/>
      <c r="S159" s="117"/>
      <c r="T159" s="117"/>
      <c r="U159" s="117"/>
      <c r="V159" s="117"/>
      <c r="W159" s="117"/>
      <c r="X159" s="117"/>
      <c r="Y159" s="117"/>
      <c r="Z159" s="116"/>
    </row>
    <row r="160" spans="1:26" ht="20.100000000000001" customHeight="1" x14ac:dyDescent="0.15">
      <c r="A160" s="89"/>
      <c r="B160" s="89"/>
      <c r="C160" s="120"/>
      <c r="D160" s="117"/>
      <c r="E160" s="117"/>
      <c r="F160" s="117"/>
      <c r="G160" s="117"/>
      <c r="H160" s="117"/>
      <c r="I160" s="114"/>
      <c r="J160" s="119" t="s">
        <v>62</v>
      </c>
      <c r="K160" s="118"/>
      <c r="L160" s="118"/>
      <c r="M160" s="118"/>
      <c r="N160" s="118"/>
      <c r="O160" s="118"/>
      <c r="P160" s="118"/>
      <c r="Q160" s="118"/>
      <c r="R160" s="118"/>
      <c r="S160" s="118"/>
      <c r="T160" s="118"/>
      <c r="U160" s="118"/>
      <c r="V160" s="118"/>
      <c r="W160" s="118"/>
      <c r="X160" s="118"/>
      <c r="Y160" s="118"/>
      <c r="Z160" s="116"/>
    </row>
    <row r="161" spans="1:27" ht="20.100000000000001" customHeight="1" x14ac:dyDescent="0.15">
      <c r="A161" s="89">
        <f>IF(AND($I153="する",TRIM($I161)=""), 1001, 0)</f>
        <v>0</v>
      </c>
      <c r="B161" s="89"/>
      <c r="C161" s="111"/>
      <c r="D161" s="112">
        <v>5</v>
      </c>
      <c r="E161" s="84" t="s">
        <v>14</v>
      </c>
      <c r="I161" s="45"/>
      <c r="J161" s="46"/>
      <c r="K161" s="46"/>
      <c r="L161" s="46"/>
      <c r="M161" s="46"/>
      <c r="N161" s="117"/>
      <c r="O161" s="117"/>
      <c r="P161" s="117"/>
      <c r="Q161" s="117"/>
      <c r="R161" s="117"/>
      <c r="S161" s="117"/>
      <c r="T161" s="117"/>
      <c r="U161" s="117"/>
      <c r="V161" s="117"/>
      <c r="W161" s="117"/>
      <c r="X161" s="117"/>
      <c r="Y161" s="117"/>
      <c r="Z161" s="116"/>
    </row>
    <row r="162" spans="1:27" ht="20.100000000000001" customHeight="1" x14ac:dyDescent="0.15">
      <c r="A162" s="89"/>
      <c r="B162" s="89"/>
      <c r="C162" s="111"/>
      <c r="D162" s="112"/>
      <c r="E162" s="117"/>
      <c r="F162" s="117"/>
      <c r="G162" s="117"/>
      <c r="H162" s="117"/>
      <c r="I162" s="114"/>
      <c r="J162" s="119" t="s">
        <v>354</v>
      </c>
      <c r="K162" s="118"/>
      <c r="L162" s="118"/>
      <c r="M162" s="118"/>
      <c r="N162" s="118"/>
      <c r="O162" s="118"/>
      <c r="P162" s="118"/>
      <c r="Q162" s="118"/>
      <c r="R162" s="118"/>
      <c r="S162" s="118"/>
      <c r="T162" s="118"/>
      <c r="U162" s="118"/>
      <c r="V162" s="118"/>
      <c r="W162" s="118"/>
      <c r="X162" s="118"/>
      <c r="Y162" s="118"/>
      <c r="Z162" s="116"/>
    </row>
    <row r="163" spans="1:27" ht="20.100000000000001" customHeight="1" x14ac:dyDescent="0.15">
      <c r="A163" s="89">
        <f>IF(AND($I153="する",AND($I163&lt;&gt;"", OR(ISERROR(FIND("@"&amp;LEFT($I163,3)&amp;"@", 都道府県3))=FALSE, ISERROR(FIND("@"&amp;LEFT($I163,4)&amp;"@",都道府県4))=FALSE))=FALSE), 1001, 0)</f>
        <v>0</v>
      </c>
      <c r="B163" s="89"/>
      <c r="C163" s="111"/>
      <c r="D163" s="112">
        <v>6</v>
      </c>
      <c r="E163" s="84" t="s">
        <v>15</v>
      </c>
      <c r="I163" s="47"/>
      <c r="J163" s="47"/>
      <c r="K163" s="47"/>
      <c r="L163" s="47"/>
      <c r="M163" s="47"/>
      <c r="N163" s="47"/>
      <c r="O163" s="47"/>
      <c r="P163" s="47"/>
      <c r="Q163" s="48"/>
      <c r="R163" s="47"/>
      <c r="S163" s="47"/>
      <c r="T163" s="47"/>
      <c r="U163" s="47"/>
      <c r="V163" s="47"/>
      <c r="W163" s="47"/>
      <c r="X163" s="47"/>
      <c r="Y163" s="47"/>
      <c r="Z163" s="116"/>
    </row>
    <row r="164" spans="1:27" ht="20.100000000000001" customHeight="1" x14ac:dyDescent="0.15">
      <c r="A164" s="89"/>
      <c r="B164" s="89"/>
      <c r="C164" s="111"/>
      <c r="D164" s="112"/>
      <c r="E164" s="117"/>
      <c r="F164" s="117"/>
      <c r="G164" s="117"/>
      <c r="H164" s="117"/>
      <c r="I164" s="114"/>
      <c r="J164" s="119" t="s">
        <v>16</v>
      </c>
      <c r="K164" s="118"/>
      <c r="L164" s="118"/>
      <c r="M164" s="118"/>
      <c r="N164" s="118"/>
      <c r="O164" s="118"/>
      <c r="P164" s="118"/>
      <c r="Q164" s="118"/>
      <c r="R164" s="118"/>
      <c r="S164" s="118"/>
      <c r="T164" s="118"/>
      <c r="U164" s="118"/>
      <c r="V164" s="118"/>
      <c r="W164" s="118"/>
      <c r="X164" s="118"/>
      <c r="Y164" s="118"/>
      <c r="Z164" s="116"/>
    </row>
    <row r="165" spans="1:27" ht="20.100000000000001" customHeight="1" x14ac:dyDescent="0.15">
      <c r="A165" s="89">
        <f>IF(AND($I153="する",NOT(AND(TRIM($I165)&lt;&gt;"",ISNUMBER(VALUE(SUBSTITUTE($I165,"-",""))),IFERROR(SEARCH("-",$I165),0)&gt;0))), 1001, 0)</f>
        <v>0</v>
      </c>
      <c r="B165" s="89"/>
      <c r="C165" s="111"/>
      <c r="D165" s="112">
        <v>7</v>
      </c>
      <c r="E165" s="84" t="s">
        <v>28</v>
      </c>
      <c r="I165" s="44"/>
      <c r="J165" s="44"/>
      <c r="K165" s="44"/>
      <c r="L165" s="44"/>
      <c r="M165" s="44"/>
      <c r="Y165" s="118"/>
      <c r="Z165" s="116"/>
    </row>
    <row r="166" spans="1:27" ht="20.100000000000001" customHeight="1" x14ac:dyDescent="0.15">
      <c r="A166" s="89"/>
      <c r="B166" s="89"/>
      <c r="C166" s="120"/>
      <c r="D166" s="117"/>
      <c r="E166" s="117"/>
      <c r="F166" s="117"/>
      <c r="G166" s="117"/>
      <c r="H166" s="117"/>
      <c r="I166" s="114"/>
      <c r="J166" s="119" t="s">
        <v>31</v>
      </c>
      <c r="K166" s="118"/>
      <c r="L166" s="118"/>
      <c r="M166" s="118"/>
      <c r="N166" s="118"/>
      <c r="O166" s="118"/>
      <c r="P166" s="118"/>
      <c r="Q166" s="118"/>
      <c r="R166" s="118"/>
      <c r="S166" s="118"/>
      <c r="T166" s="118"/>
      <c r="U166" s="118"/>
      <c r="V166" s="118"/>
      <c r="W166" s="118"/>
      <c r="X166" s="118"/>
      <c r="Y166" s="118"/>
      <c r="Z166" s="116"/>
    </row>
    <row r="167" spans="1:27" ht="20.100000000000001" customHeight="1" x14ac:dyDescent="0.15">
      <c r="A167" s="89">
        <f>IF(AND($I153="する",AND(TRIM($I167)&lt;&gt;"",NOT(AND(ISNUMBER(VALUE(SUBSTITUTE($I167,"-",""))),IFERROR(SEARCH("-",$I167),0)&gt;0)))), 1001, 0)</f>
        <v>0</v>
      </c>
      <c r="B167" s="89"/>
      <c r="C167" s="111"/>
      <c r="D167" s="112">
        <v>8</v>
      </c>
      <c r="E167" s="84" t="s">
        <v>32</v>
      </c>
      <c r="I167" s="44"/>
      <c r="J167" s="44"/>
      <c r="K167" s="44"/>
      <c r="L167" s="44"/>
      <c r="M167" s="44"/>
      <c r="N167" s="118"/>
      <c r="O167" s="118"/>
      <c r="P167" s="118"/>
      <c r="Q167" s="118"/>
      <c r="R167" s="118"/>
      <c r="S167" s="118"/>
      <c r="T167" s="118"/>
      <c r="U167" s="118"/>
      <c r="V167" s="118"/>
      <c r="W167" s="118"/>
      <c r="X167" s="118"/>
      <c r="Y167" s="118"/>
      <c r="Z167" s="116"/>
    </row>
    <row r="168" spans="1:27" ht="20.100000000000001" customHeight="1" x14ac:dyDescent="0.15">
      <c r="A168" s="89"/>
      <c r="B168" s="89"/>
      <c r="C168" s="120"/>
      <c r="D168" s="117"/>
      <c r="E168" s="117"/>
      <c r="F168" s="117"/>
      <c r="G168" s="117"/>
      <c r="H168" s="117"/>
      <c r="I168" s="114"/>
      <c r="J168" s="119" t="s">
        <v>31</v>
      </c>
      <c r="K168" s="118"/>
      <c r="L168" s="118"/>
      <c r="M168" s="118"/>
      <c r="N168" s="118"/>
      <c r="O168" s="118"/>
      <c r="P168" s="118"/>
      <c r="Q168" s="118"/>
      <c r="R168" s="118"/>
      <c r="S168" s="118"/>
      <c r="T168" s="118"/>
      <c r="U168" s="118"/>
      <c r="V168" s="118"/>
      <c r="W168" s="118"/>
      <c r="X168" s="118"/>
      <c r="Y168" s="118"/>
      <c r="Z168" s="116"/>
    </row>
    <row r="169" spans="1:27" ht="20.100000000000001" customHeight="1" x14ac:dyDescent="0.15">
      <c r="A169" s="89">
        <f>IF(AND($I153="する",AND(TRIM($I169)&lt;&gt;"", NOT(IFERROR(SEARCH("@",$I169),0)&gt;0))), 1001, 0)</f>
        <v>0</v>
      </c>
      <c r="B169" s="89"/>
      <c r="C169" s="111"/>
      <c r="D169" s="112">
        <v>9</v>
      </c>
      <c r="E169" s="84" t="s">
        <v>33</v>
      </c>
      <c r="I169" s="44"/>
      <c r="J169" s="44"/>
      <c r="K169" s="44"/>
      <c r="L169" s="44"/>
      <c r="M169" s="44"/>
      <c r="N169" s="44"/>
      <c r="O169" s="44"/>
      <c r="P169" s="44"/>
      <c r="Q169" s="49"/>
      <c r="R169" s="44"/>
      <c r="S169" s="44"/>
      <c r="T169" s="44"/>
      <c r="U169" s="44"/>
      <c r="V169" s="44"/>
      <c r="W169" s="44"/>
      <c r="X169" s="44"/>
      <c r="Y169" s="44"/>
      <c r="Z169" s="116"/>
    </row>
    <row r="170" spans="1:27" ht="20.100000000000001" customHeight="1" x14ac:dyDescent="0.15">
      <c r="A170" s="89"/>
      <c r="B170" s="89"/>
      <c r="C170" s="120"/>
      <c r="D170" s="117"/>
      <c r="E170" s="117"/>
      <c r="F170" s="117"/>
      <c r="G170" s="117"/>
      <c r="H170" s="117"/>
      <c r="I170" s="114"/>
      <c r="J170" s="125" t="s">
        <v>405</v>
      </c>
      <c r="K170" s="142"/>
      <c r="L170" s="118"/>
      <c r="M170" s="118"/>
      <c r="N170" s="118"/>
      <c r="O170" s="118"/>
      <c r="P170" s="118"/>
      <c r="Q170" s="143"/>
      <c r="R170" s="118"/>
      <c r="S170" s="118"/>
      <c r="T170" s="118"/>
      <c r="U170" s="118"/>
      <c r="V170" s="118"/>
      <c r="W170" s="118"/>
      <c r="X170" s="118"/>
      <c r="Y170" s="118"/>
      <c r="Z170" s="116"/>
    </row>
    <row r="171" spans="1:27" ht="20.100000000000001" customHeight="1" x14ac:dyDescent="0.15">
      <c r="A171" s="89"/>
      <c r="B171" s="89"/>
      <c r="C171" s="131"/>
      <c r="D171" s="132"/>
      <c r="E171" s="132"/>
      <c r="F171" s="132"/>
      <c r="G171" s="132"/>
      <c r="H171" s="132"/>
      <c r="I171" s="133"/>
      <c r="J171" s="133"/>
      <c r="K171" s="134"/>
      <c r="L171" s="133"/>
      <c r="M171" s="133"/>
      <c r="N171" s="133"/>
      <c r="O171" s="133"/>
      <c r="P171" s="133"/>
      <c r="Q171" s="133"/>
      <c r="R171" s="133"/>
      <c r="S171" s="133"/>
      <c r="T171" s="133"/>
      <c r="U171" s="133"/>
      <c r="V171" s="133"/>
      <c r="W171" s="133"/>
      <c r="X171" s="133"/>
      <c r="Y171" s="162"/>
      <c r="Z171" s="135"/>
      <c r="AA171" s="149"/>
    </row>
    <row r="172" spans="1:27" ht="20.100000000000001" customHeight="1" x14ac:dyDescent="0.15">
      <c r="A172" s="89"/>
      <c r="B172" s="89"/>
      <c r="C172" s="117"/>
      <c r="D172" s="117"/>
      <c r="E172" s="117"/>
      <c r="F172" s="117"/>
      <c r="G172" s="117"/>
      <c r="H172" s="117"/>
      <c r="I172" s="137"/>
      <c r="J172" s="137"/>
      <c r="K172" s="137"/>
      <c r="L172" s="137"/>
      <c r="M172" s="137"/>
      <c r="N172" s="137"/>
      <c r="O172" s="137"/>
      <c r="P172" s="137"/>
      <c r="Q172" s="137"/>
      <c r="R172" s="137"/>
      <c r="S172" s="137"/>
      <c r="T172" s="137"/>
      <c r="U172" s="137"/>
      <c r="V172" s="137"/>
      <c r="W172" s="137"/>
      <c r="X172" s="137"/>
      <c r="Y172" s="163"/>
      <c r="Z172" s="117"/>
      <c r="AA172" s="149"/>
    </row>
    <row r="173" spans="1:27" ht="20.100000000000001" customHeight="1" x14ac:dyDescent="0.15">
      <c r="A173" s="89"/>
      <c r="B173" s="89"/>
      <c r="C173" s="117"/>
      <c r="D173" s="117"/>
      <c r="E173" s="117"/>
      <c r="F173" s="117"/>
      <c r="G173" s="117"/>
      <c r="H173" s="117"/>
      <c r="I173" s="164"/>
      <c r="J173" s="137"/>
      <c r="K173" s="137"/>
      <c r="L173" s="137"/>
      <c r="M173" s="137"/>
      <c r="N173" s="163"/>
      <c r="O173" s="137"/>
      <c r="P173" s="137"/>
      <c r="Q173" s="137"/>
      <c r="R173" s="163"/>
      <c r="S173" s="137"/>
      <c r="T173" s="137"/>
      <c r="U173" s="137"/>
      <c r="V173" s="137"/>
      <c r="W173" s="137"/>
      <c r="X173" s="137"/>
      <c r="Y173" s="137"/>
      <c r="Z173" s="137"/>
      <c r="AA173" s="137"/>
    </row>
    <row r="174" spans="1:27" ht="20.100000000000001" customHeight="1" x14ac:dyDescent="0.15">
      <c r="A174" s="89"/>
      <c r="B174" s="89"/>
      <c r="C174" s="104" t="s">
        <v>3</v>
      </c>
      <c r="D174" s="105"/>
      <c r="E174" s="105"/>
      <c r="F174" s="105"/>
      <c r="G174" s="105"/>
      <c r="H174" s="106"/>
      <c r="I174" s="165"/>
      <c r="J174" s="166"/>
      <c r="K174" s="166"/>
      <c r="L174" s="166"/>
      <c r="M174" s="166"/>
      <c r="N174" s="166"/>
      <c r="O174" s="166"/>
      <c r="P174" s="166"/>
      <c r="Q174" s="166"/>
      <c r="R174" s="166"/>
      <c r="S174" s="166"/>
      <c r="T174" s="166"/>
      <c r="U174" s="166"/>
      <c r="V174" s="166"/>
      <c r="W174" s="166"/>
      <c r="X174" s="166"/>
      <c r="Y174" s="166"/>
      <c r="Z174" s="166"/>
    </row>
    <row r="175" spans="1:27" ht="20.100000000000001" customHeight="1" x14ac:dyDescent="0.15">
      <c r="A175" s="89"/>
      <c r="B175" s="89"/>
      <c r="C175" s="167"/>
      <c r="D175" s="168"/>
      <c r="E175" s="168"/>
      <c r="F175" s="168"/>
      <c r="G175" s="168"/>
      <c r="H175" s="168"/>
      <c r="AA175" s="128"/>
    </row>
    <row r="176" spans="1:27" ht="20.100000000000001" hidden="1" customHeight="1" x14ac:dyDescent="0.15">
      <c r="A176" s="89"/>
      <c r="B176" s="89"/>
      <c r="C176" s="167"/>
      <c r="D176" s="168"/>
      <c r="E176" s="168"/>
      <c r="F176" s="168"/>
      <c r="G176" s="168"/>
      <c r="H176" s="168"/>
      <c r="Z176" s="160"/>
      <c r="AA176" s="128"/>
    </row>
    <row r="177" spans="1:27" ht="20.100000000000001" customHeight="1" x14ac:dyDescent="0.15">
      <c r="A177" s="89"/>
      <c r="B177" s="89"/>
      <c r="C177" s="111"/>
      <c r="D177" s="112">
        <v>1</v>
      </c>
      <c r="E177" s="117" t="s">
        <v>82</v>
      </c>
      <c r="F177" s="169"/>
      <c r="G177" s="169"/>
      <c r="H177" s="169"/>
      <c r="I177" s="169"/>
      <c r="J177" s="170"/>
      <c r="K177" s="169"/>
      <c r="L177" s="169"/>
      <c r="M177" s="169"/>
      <c r="N177" s="169"/>
      <c r="O177" s="169"/>
      <c r="P177" s="169"/>
      <c r="Q177" s="169"/>
      <c r="R177" s="169"/>
      <c r="S177" s="169"/>
      <c r="T177" s="169"/>
      <c r="U177" s="169"/>
      <c r="V177" s="169"/>
      <c r="W177" s="169"/>
      <c r="X177" s="169"/>
      <c r="Y177" s="169"/>
      <c r="Z177" s="171"/>
      <c r="AA177" s="120"/>
    </row>
    <row r="178" spans="1:27" ht="20.100000000000001" customHeight="1" x14ac:dyDescent="0.15">
      <c r="A178" s="89"/>
      <c r="B178" s="89"/>
      <c r="C178" s="111"/>
      <c r="D178" s="112"/>
      <c r="E178" s="172" t="s">
        <v>83</v>
      </c>
      <c r="F178" s="169"/>
      <c r="G178" s="169"/>
      <c r="H178" s="169"/>
      <c r="I178" s="169"/>
      <c r="J178" s="170"/>
      <c r="K178" s="169"/>
      <c r="L178" s="169"/>
      <c r="M178" s="169"/>
      <c r="N178" s="169"/>
      <c r="O178" s="169"/>
      <c r="P178" s="169"/>
      <c r="Q178" s="169"/>
      <c r="R178" s="169"/>
      <c r="S178" s="169"/>
      <c r="T178" s="169"/>
      <c r="U178" s="169"/>
      <c r="V178" s="169"/>
      <c r="W178" s="169"/>
      <c r="X178" s="169"/>
      <c r="Y178" s="169"/>
      <c r="Z178" s="171"/>
      <c r="AA178" s="120"/>
    </row>
    <row r="179" spans="1:27" ht="20.100000000000001" customHeight="1" x14ac:dyDescent="0.15">
      <c r="A179" s="89">
        <f>IF(TRIM($I179)&lt;&gt;"○", 1001, 0)</f>
        <v>1001</v>
      </c>
      <c r="B179" s="89"/>
      <c r="C179" s="111"/>
      <c r="D179" s="112"/>
      <c r="E179" s="169"/>
      <c r="F179" s="169"/>
      <c r="G179" s="169"/>
      <c r="H179" s="169"/>
      <c r="I179" s="50"/>
      <c r="J179" s="50"/>
      <c r="K179" s="50"/>
      <c r="L179" s="50"/>
      <c r="M179" s="50"/>
      <c r="N179" s="169"/>
      <c r="O179" s="169"/>
      <c r="P179" s="169"/>
      <c r="Q179" s="169"/>
      <c r="R179" s="169"/>
      <c r="X179" s="169"/>
      <c r="Y179" s="169"/>
      <c r="Z179" s="171"/>
      <c r="AA179" s="120"/>
    </row>
    <row r="180" spans="1:27" ht="20.100000000000001" customHeight="1" x14ac:dyDescent="0.15">
      <c r="A180" s="89"/>
      <c r="B180" s="89"/>
      <c r="C180" s="111"/>
      <c r="D180" s="112"/>
      <c r="E180" s="169"/>
      <c r="F180" s="169"/>
      <c r="G180" s="169"/>
      <c r="H180" s="169"/>
      <c r="I180" s="118"/>
      <c r="J180" s="173" t="s">
        <v>93</v>
      </c>
      <c r="K180" s="118"/>
      <c r="L180" s="118"/>
      <c r="M180" s="118"/>
      <c r="N180" s="169"/>
      <c r="O180" s="169"/>
      <c r="P180" s="169"/>
      <c r="Q180" s="169"/>
      <c r="R180" s="169"/>
      <c r="S180" s="169"/>
      <c r="T180" s="169"/>
      <c r="U180" s="169"/>
      <c r="V180" s="169"/>
      <c r="W180" s="169"/>
      <c r="X180" s="169"/>
      <c r="Y180" s="169"/>
      <c r="Z180" s="171"/>
      <c r="AA180" s="120"/>
    </row>
    <row r="181" spans="1:27" ht="20.100000000000001" customHeight="1" x14ac:dyDescent="0.15">
      <c r="A181" s="89"/>
      <c r="B181" s="89"/>
      <c r="C181" s="111"/>
      <c r="D181" s="112">
        <v>2</v>
      </c>
      <c r="E181" s="84" t="s">
        <v>64</v>
      </c>
      <c r="F181" s="117"/>
      <c r="G181" s="117"/>
      <c r="H181" s="117"/>
      <c r="I181" s="51"/>
      <c r="J181" s="52"/>
      <c r="K181" s="52"/>
      <c r="L181" s="52"/>
      <c r="M181" s="52"/>
      <c r="N181" s="174"/>
      <c r="O181" s="169"/>
      <c r="P181" s="169"/>
      <c r="Q181" s="169"/>
      <c r="R181" s="169"/>
      <c r="S181" s="169"/>
      <c r="T181" s="169"/>
      <c r="U181" s="169"/>
      <c r="V181" s="169"/>
      <c r="W181" s="169"/>
      <c r="X181" s="169"/>
      <c r="Y181" s="169"/>
      <c r="Z181" s="171"/>
      <c r="AA181" s="120"/>
    </row>
    <row r="182" spans="1:27" ht="20.100000000000001" customHeight="1" x14ac:dyDescent="0.15">
      <c r="A182" s="89"/>
      <c r="B182" s="89"/>
      <c r="C182" s="111"/>
      <c r="D182" s="112"/>
      <c r="E182" s="117"/>
      <c r="F182" s="117"/>
      <c r="G182" s="117"/>
      <c r="H182" s="117"/>
      <c r="I182" s="175"/>
      <c r="J182" s="119" t="str">
        <f>日付例&amp;"　年月日を入力してください。創業・設立年月日が1900/3/31以前の場合は、入力不要です。"</f>
        <v>例)2024/4/1、R6/4/1　年月日を入力してください。創業・設立年月日が1900/3/31以前の場合は、入力不要です。</v>
      </c>
      <c r="K182" s="119"/>
      <c r="L182" s="119"/>
      <c r="M182" s="127"/>
      <c r="N182" s="176"/>
      <c r="O182" s="119"/>
      <c r="P182" s="127"/>
      <c r="Q182" s="119"/>
      <c r="R182" s="119"/>
      <c r="S182" s="119"/>
      <c r="T182" s="119"/>
      <c r="U182" s="119"/>
      <c r="V182" s="119"/>
      <c r="W182" s="119"/>
      <c r="X182" s="119"/>
      <c r="Y182" s="119"/>
      <c r="Z182" s="130"/>
      <c r="AA182" s="120"/>
    </row>
    <row r="183" spans="1:27" ht="20.100000000000001" customHeight="1" x14ac:dyDescent="0.15">
      <c r="A183" s="89"/>
      <c r="B183" s="89"/>
      <c r="C183" s="111"/>
      <c r="D183" s="112">
        <v>3</v>
      </c>
      <c r="E183" s="117" t="s">
        <v>357</v>
      </c>
      <c r="F183" s="117"/>
      <c r="G183" s="117"/>
      <c r="H183" s="117"/>
      <c r="I183" s="53"/>
      <c r="J183" s="53"/>
      <c r="K183" s="53"/>
      <c r="L183" s="53"/>
      <c r="M183" s="53"/>
      <c r="N183" s="177" t="s">
        <v>360</v>
      </c>
      <c r="O183" s="119"/>
      <c r="P183" s="127"/>
      <c r="Q183" s="119"/>
      <c r="R183" s="119"/>
      <c r="S183" s="119"/>
      <c r="T183" s="119"/>
      <c r="U183" s="119"/>
      <c r="V183" s="119"/>
      <c r="W183" s="119"/>
      <c r="X183" s="119"/>
      <c r="Y183" s="119"/>
      <c r="Z183" s="130"/>
      <c r="AA183" s="120"/>
    </row>
    <row r="184" spans="1:27" ht="20.100000000000001" customHeight="1" x14ac:dyDescent="0.15">
      <c r="A184" s="89"/>
      <c r="B184" s="89"/>
      <c r="C184" s="111"/>
      <c r="D184" s="112"/>
      <c r="E184" s="117"/>
      <c r="F184" s="117"/>
      <c r="G184" s="117"/>
      <c r="H184" s="117"/>
      <c r="I184" s="175"/>
      <c r="J184" s="119" t="s">
        <v>359</v>
      </c>
      <c r="K184" s="119"/>
      <c r="L184" s="119"/>
      <c r="M184" s="127"/>
      <c r="N184" s="176"/>
      <c r="O184" s="119"/>
      <c r="P184" s="127"/>
      <c r="Q184" s="119"/>
      <c r="R184" s="119"/>
      <c r="S184" s="119"/>
      <c r="T184" s="119"/>
      <c r="U184" s="119"/>
      <c r="V184" s="119"/>
      <c r="W184" s="119"/>
      <c r="X184" s="119"/>
      <c r="Y184" s="119"/>
      <c r="Z184" s="130"/>
      <c r="AA184" s="120"/>
    </row>
    <row r="185" spans="1:27" ht="20.100000000000001" customHeight="1" x14ac:dyDescent="0.15">
      <c r="A185" s="89"/>
      <c r="B185" s="89"/>
      <c r="C185" s="111"/>
      <c r="D185" s="112">
        <v>4</v>
      </c>
      <c r="E185" s="117" t="s">
        <v>358</v>
      </c>
      <c r="F185" s="117"/>
      <c r="G185" s="117"/>
      <c r="H185" s="117"/>
      <c r="I185" s="53"/>
      <c r="J185" s="53"/>
      <c r="K185" s="53"/>
      <c r="L185" s="53"/>
      <c r="M185" s="53"/>
      <c r="N185" s="177" t="s">
        <v>361</v>
      </c>
      <c r="O185" s="119"/>
      <c r="P185" s="127"/>
      <c r="Q185" s="119"/>
      <c r="R185" s="119"/>
      <c r="S185" s="119"/>
      <c r="T185" s="119"/>
      <c r="U185" s="119"/>
      <c r="V185" s="119"/>
      <c r="W185" s="119"/>
      <c r="X185" s="119"/>
      <c r="Y185" s="119"/>
      <c r="Z185" s="130"/>
      <c r="AA185" s="120"/>
    </row>
    <row r="186" spans="1:27" ht="20.100000000000001" customHeight="1" x14ac:dyDescent="0.15">
      <c r="A186" s="89"/>
      <c r="B186" s="89"/>
      <c r="C186" s="111"/>
      <c r="D186" s="112"/>
      <c r="E186" s="117"/>
      <c r="F186" s="117"/>
      <c r="G186" s="117"/>
      <c r="H186" s="117"/>
      <c r="I186" s="175"/>
      <c r="J186" s="119"/>
      <c r="K186" s="119"/>
      <c r="L186" s="119"/>
      <c r="M186" s="127"/>
      <c r="N186" s="176"/>
      <c r="O186" s="119"/>
      <c r="P186" s="127"/>
      <c r="Q186" s="119"/>
      <c r="R186" s="119"/>
      <c r="S186" s="119"/>
      <c r="T186" s="119"/>
      <c r="U186" s="119"/>
      <c r="V186" s="119"/>
      <c r="W186" s="119"/>
      <c r="X186" s="119"/>
      <c r="Y186" s="119"/>
      <c r="Z186" s="130"/>
      <c r="AA186" s="120"/>
    </row>
    <row r="187" spans="1:27" ht="20.100000000000001" customHeight="1" x14ac:dyDescent="0.15">
      <c r="A187" s="89"/>
      <c r="B187" s="89"/>
      <c r="C187" s="107"/>
      <c r="D187" s="112">
        <v>5</v>
      </c>
      <c r="E187" s="117" t="s">
        <v>8</v>
      </c>
      <c r="F187" s="108"/>
      <c r="G187" s="108"/>
      <c r="H187" s="108"/>
      <c r="I187" s="117"/>
      <c r="J187" s="117"/>
      <c r="K187" s="117"/>
      <c r="L187" s="117"/>
      <c r="M187" s="117"/>
      <c r="N187" s="117"/>
      <c r="O187" s="117"/>
      <c r="P187" s="117"/>
      <c r="Q187" s="117"/>
      <c r="R187" s="117"/>
      <c r="S187" s="117"/>
      <c r="T187" s="117"/>
      <c r="U187" s="117"/>
      <c r="V187" s="117"/>
      <c r="W187" s="117"/>
      <c r="X187" s="117"/>
      <c r="Y187" s="117"/>
      <c r="Z187" s="116"/>
      <c r="AA187" s="120"/>
    </row>
    <row r="188" spans="1:27" ht="20.100000000000001" customHeight="1" x14ac:dyDescent="0.15">
      <c r="A188" s="89"/>
      <c r="B188" s="89"/>
      <c r="C188" s="111"/>
      <c r="D188" s="160"/>
      <c r="E188" s="178" t="s">
        <v>0</v>
      </c>
      <c r="F188" s="179"/>
      <c r="G188" s="179"/>
      <c r="H188" s="180"/>
      <c r="I188" s="181" t="s">
        <v>57</v>
      </c>
      <c r="J188" s="182"/>
      <c r="K188" s="182"/>
      <c r="L188" s="182"/>
      <c r="M188" s="183"/>
      <c r="Z188" s="160"/>
      <c r="AA188" s="120"/>
    </row>
    <row r="189" spans="1:27" ht="20.100000000000001" customHeight="1" x14ac:dyDescent="0.15">
      <c r="A189" s="89"/>
      <c r="B189" s="89"/>
      <c r="C189" s="111"/>
      <c r="D189" s="160"/>
      <c r="E189" s="184" t="s">
        <v>68</v>
      </c>
      <c r="F189" s="185"/>
      <c r="G189" s="185"/>
      <c r="H189" s="186"/>
      <c r="I189" s="27"/>
      <c r="J189" s="28"/>
      <c r="K189" s="28"/>
      <c r="L189" s="28"/>
      <c r="M189" s="29"/>
      <c r="Z189" s="160"/>
      <c r="AA189" s="120"/>
    </row>
    <row r="190" spans="1:27" ht="20.100000000000001" customHeight="1" x14ac:dyDescent="0.15">
      <c r="A190" s="89"/>
      <c r="B190" s="89"/>
      <c r="C190" s="111"/>
      <c r="D190" s="160"/>
      <c r="E190" s="187" t="s">
        <v>9</v>
      </c>
      <c r="F190" s="188"/>
      <c r="G190" s="188"/>
      <c r="H190" s="189"/>
      <c r="I190" s="33"/>
      <c r="J190" s="40"/>
      <c r="K190" s="40"/>
      <c r="L190" s="40"/>
      <c r="M190" s="41"/>
      <c r="Z190" s="160"/>
      <c r="AA190" s="120"/>
    </row>
    <row r="191" spans="1:27" ht="20.100000000000001" customHeight="1" x14ac:dyDescent="0.15">
      <c r="A191" s="89"/>
      <c r="B191" s="89"/>
      <c r="C191" s="111"/>
      <c r="D191" s="160"/>
      <c r="E191" s="187" t="s">
        <v>69</v>
      </c>
      <c r="F191" s="188"/>
      <c r="G191" s="188"/>
      <c r="H191" s="189"/>
      <c r="I191" s="33"/>
      <c r="J191" s="40"/>
      <c r="K191" s="40"/>
      <c r="L191" s="40"/>
      <c r="M191" s="41"/>
      <c r="Z191" s="160"/>
      <c r="AA191" s="120"/>
    </row>
    <row r="192" spans="1:27" ht="20.100000000000001" customHeight="1" x14ac:dyDescent="0.15">
      <c r="A192" s="89"/>
      <c r="B192" s="89"/>
      <c r="C192" s="111"/>
      <c r="D192" s="160"/>
      <c r="E192" s="187" t="s">
        <v>70</v>
      </c>
      <c r="F192" s="188"/>
      <c r="G192" s="188"/>
      <c r="H192" s="189"/>
      <c r="I192" s="33"/>
      <c r="J192" s="40"/>
      <c r="K192" s="40"/>
      <c r="L192" s="40"/>
      <c r="M192" s="41"/>
      <c r="Z192" s="160"/>
      <c r="AA192" s="120"/>
    </row>
    <row r="193" spans="1:27" ht="20.100000000000001" customHeight="1" thickBot="1" x14ac:dyDescent="0.2">
      <c r="A193" s="89"/>
      <c r="B193" s="89"/>
      <c r="C193" s="111"/>
      <c r="D193" s="160"/>
      <c r="E193" s="190" t="s">
        <v>71</v>
      </c>
      <c r="F193" s="191"/>
      <c r="G193" s="191"/>
      <c r="H193" s="192"/>
      <c r="I193" s="36"/>
      <c r="J193" s="37"/>
      <c r="K193" s="37"/>
      <c r="L193" s="37"/>
      <c r="M193" s="38"/>
      <c r="Z193" s="160"/>
      <c r="AA193" s="120"/>
    </row>
    <row r="194" spans="1:27" ht="20.100000000000001" customHeight="1" thickTop="1" x14ac:dyDescent="0.15">
      <c r="A194" s="89"/>
      <c r="B194" s="89"/>
      <c r="C194" s="111"/>
      <c r="E194" s="193" t="s">
        <v>58</v>
      </c>
      <c r="F194" s="194"/>
      <c r="G194" s="194"/>
      <c r="H194" s="195"/>
      <c r="I194" s="196">
        <f>I189+I191+I192+I193</f>
        <v>0</v>
      </c>
      <c r="J194" s="197"/>
      <c r="K194" s="197"/>
      <c r="L194" s="197"/>
      <c r="M194" s="198"/>
      <c r="Z194" s="160"/>
      <c r="AA194" s="120"/>
    </row>
    <row r="195" spans="1:27" ht="20.100000000000001" customHeight="1" x14ac:dyDescent="0.15">
      <c r="A195" s="89"/>
      <c r="B195" s="89"/>
      <c r="C195" s="111"/>
      <c r="D195" s="112"/>
      <c r="E195" s="117"/>
      <c r="F195" s="117"/>
      <c r="G195" s="117"/>
      <c r="H195" s="117"/>
      <c r="I195" s="169"/>
      <c r="J195" s="169"/>
      <c r="K195" s="169"/>
      <c r="L195" s="199"/>
      <c r="M195" s="199"/>
      <c r="N195" s="199"/>
      <c r="O195" s="169"/>
      <c r="P195" s="169"/>
      <c r="Q195" s="169"/>
      <c r="R195" s="169"/>
      <c r="S195" s="169"/>
      <c r="T195" s="169"/>
      <c r="U195" s="169"/>
      <c r="V195" s="169"/>
      <c r="W195" s="169"/>
      <c r="X195" s="169"/>
      <c r="Y195" s="169"/>
      <c r="Z195" s="171"/>
      <c r="AA195" s="120"/>
    </row>
    <row r="196" spans="1:27" ht="20.100000000000001" customHeight="1" x14ac:dyDescent="0.15">
      <c r="A196" s="89"/>
      <c r="B196" s="89"/>
      <c r="C196" s="111"/>
      <c r="D196" s="112">
        <v>6</v>
      </c>
      <c r="E196" s="84" t="s">
        <v>356</v>
      </c>
      <c r="I196" s="200"/>
      <c r="J196" s="200"/>
      <c r="K196" s="200"/>
      <c r="L196" s="200"/>
      <c r="M196" s="117"/>
      <c r="N196" s="117"/>
      <c r="O196" s="117"/>
      <c r="P196" s="117"/>
      <c r="Q196" s="117"/>
      <c r="R196" s="117"/>
      <c r="S196" s="117"/>
      <c r="T196" s="117"/>
      <c r="U196" s="117"/>
      <c r="V196" s="117"/>
      <c r="W196" s="117"/>
      <c r="X196" s="117"/>
      <c r="Z196" s="160"/>
    </row>
    <row r="197" spans="1:27" ht="20.100000000000001" customHeight="1" x14ac:dyDescent="0.15">
      <c r="A197" s="89"/>
      <c r="B197" s="89"/>
      <c r="C197" s="111"/>
      <c r="E197" s="201" t="s">
        <v>65</v>
      </c>
      <c r="F197" s="202"/>
      <c r="G197" s="202"/>
      <c r="H197" s="203"/>
      <c r="I197" s="27"/>
      <c r="J197" s="42"/>
      <c r="K197" s="42"/>
      <c r="L197" s="42"/>
      <c r="M197" s="43"/>
      <c r="Y197" s="117"/>
      <c r="Z197" s="160"/>
    </row>
    <row r="198" spans="1:27" ht="20.100000000000001" customHeight="1" x14ac:dyDescent="0.15">
      <c r="A198" s="89"/>
      <c r="B198" s="89"/>
      <c r="C198" s="111"/>
      <c r="D198" s="112"/>
      <c r="E198" s="204" t="s">
        <v>66</v>
      </c>
      <c r="F198" s="205"/>
      <c r="G198" s="205"/>
      <c r="H198" s="206"/>
      <c r="I198" s="33"/>
      <c r="J198" s="34"/>
      <c r="K198" s="34"/>
      <c r="L198" s="34"/>
      <c r="M198" s="35"/>
      <c r="Y198" s="117"/>
      <c r="Z198" s="160"/>
    </row>
    <row r="199" spans="1:27" ht="20.100000000000001" customHeight="1" x14ac:dyDescent="0.15">
      <c r="A199" s="89"/>
      <c r="B199" s="89"/>
      <c r="C199" s="111"/>
      <c r="D199" s="112"/>
      <c r="E199" s="207" t="s">
        <v>67</v>
      </c>
      <c r="F199" s="208"/>
      <c r="G199" s="208"/>
      <c r="H199" s="209"/>
      <c r="I199" s="33"/>
      <c r="J199" s="34"/>
      <c r="K199" s="34"/>
      <c r="L199" s="34"/>
      <c r="M199" s="35"/>
      <c r="Y199" s="117"/>
      <c r="Z199" s="160"/>
    </row>
    <row r="200" spans="1:27" ht="20.100000000000001" customHeight="1" x14ac:dyDescent="0.15">
      <c r="A200" s="89"/>
      <c r="B200" s="89"/>
      <c r="C200" s="111"/>
      <c r="D200" s="112"/>
      <c r="E200" s="210" t="s">
        <v>72</v>
      </c>
      <c r="F200" s="211"/>
      <c r="G200" s="211"/>
      <c r="H200" s="212"/>
      <c r="I200" s="213">
        <f>I197+I198+I199</f>
        <v>0</v>
      </c>
      <c r="J200" s="214"/>
      <c r="K200" s="214"/>
      <c r="L200" s="214"/>
      <c r="M200" s="215"/>
      <c r="Y200" s="117"/>
      <c r="Z200" s="160"/>
    </row>
    <row r="201" spans="1:27" ht="20.100000000000001" customHeight="1" x14ac:dyDescent="0.15">
      <c r="A201" s="89"/>
      <c r="B201" s="89"/>
      <c r="C201" s="111"/>
      <c r="D201" s="112"/>
      <c r="E201" s="216"/>
      <c r="F201" s="217"/>
      <c r="G201" s="199"/>
      <c r="H201" s="199"/>
      <c r="I201" s="174"/>
      <c r="J201" s="199"/>
      <c r="K201" s="199"/>
      <c r="Y201" s="117"/>
      <c r="Z201" s="160"/>
    </row>
    <row r="202" spans="1:27" ht="20.100000000000001" customHeight="1" x14ac:dyDescent="0.15">
      <c r="A202" s="89"/>
      <c r="B202" s="89"/>
      <c r="C202" s="111"/>
      <c r="D202" s="112">
        <v>7</v>
      </c>
      <c r="E202" s="117" t="s">
        <v>10</v>
      </c>
      <c r="F202" s="117"/>
      <c r="G202" s="117"/>
      <c r="H202" s="117"/>
      <c r="I202" s="149"/>
      <c r="Z202" s="160"/>
      <c r="AA202" s="120"/>
    </row>
    <row r="203" spans="1:27" ht="20.100000000000001" customHeight="1" x14ac:dyDescent="0.15">
      <c r="A203" s="89"/>
      <c r="B203" s="89"/>
      <c r="C203" s="111"/>
      <c r="D203" s="160"/>
      <c r="E203" s="178" t="s">
        <v>0</v>
      </c>
      <c r="F203" s="179"/>
      <c r="G203" s="179"/>
      <c r="H203" s="180"/>
      <c r="I203" s="181" t="s">
        <v>59</v>
      </c>
      <c r="J203" s="182"/>
      <c r="K203" s="182"/>
      <c r="L203" s="182"/>
      <c r="M203" s="183"/>
      <c r="Z203" s="160"/>
      <c r="AA203" s="120"/>
    </row>
    <row r="204" spans="1:27" ht="20.100000000000001" customHeight="1" x14ac:dyDescent="0.15">
      <c r="A204" s="89"/>
      <c r="B204" s="89"/>
      <c r="C204" s="111"/>
      <c r="D204" s="112"/>
      <c r="E204" s="218" t="s">
        <v>73</v>
      </c>
      <c r="F204" s="219"/>
      <c r="G204" s="219"/>
      <c r="H204" s="220"/>
      <c r="I204" s="27"/>
      <c r="J204" s="28"/>
      <c r="K204" s="28"/>
      <c r="L204" s="28"/>
      <c r="M204" s="29"/>
      <c r="N204" s="84" t="s">
        <v>60</v>
      </c>
      <c r="O204" s="221"/>
      <c r="Z204" s="160"/>
      <c r="AA204" s="120"/>
    </row>
    <row r="205" spans="1:27" ht="20.100000000000001" customHeight="1" thickBot="1" x14ac:dyDescent="0.2">
      <c r="A205" s="89"/>
      <c r="B205" s="89"/>
      <c r="C205" s="111"/>
      <c r="D205" s="112"/>
      <c r="E205" s="222" t="s">
        <v>74</v>
      </c>
      <c r="F205" s="223"/>
      <c r="G205" s="223"/>
      <c r="H205" s="224"/>
      <c r="I205" s="36"/>
      <c r="J205" s="37"/>
      <c r="K205" s="37"/>
      <c r="L205" s="37"/>
      <c r="M205" s="38"/>
      <c r="N205" s="84" t="s">
        <v>60</v>
      </c>
      <c r="O205" s="221"/>
      <c r="Z205" s="160"/>
      <c r="AA205" s="120"/>
    </row>
    <row r="206" spans="1:27" ht="20.100000000000001" customHeight="1" thickTop="1" x14ac:dyDescent="0.15">
      <c r="A206" s="89"/>
      <c r="B206" s="89"/>
      <c r="C206" s="111"/>
      <c r="D206" s="112"/>
      <c r="E206" s="225" t="s">
        <v>11</v>
      </c>
      <c r="F206" s="226"/>
      <c r="G206" s="226"/>
      <c r="H206" s="227"/>
      <c r="I206" s="228" t="str">
        <f>IFERROR(ROUNDDOWN(I204*100/I205,1), "")</f>
        <v/>
      </c>
      <c r="J206" s="229"/>
      <c r="K206" s="229"/>
      <c r="L206" s="229"/>
      <c r="M206" s="230"/>
      <c r="N206" s="84" t="s">
        <v>349</v>
      </c>
      <c r="O206" s="221"/>
      <c r="Z206" s="160"/>
      <c r="AA206" s="120"/>
    </row>
    <row r="207" spans="1:27" ht="20.100000000000001" customHeight="1" x14ac:dyDescent="0.15">
      <c r="A207" s="89"/>
      <c r="B207" s="89"/>
      <c r="C207" s="111"/>
      <c r="D207" s="112"/>
      <c r="E207" s="169"/>
      <c r="F207" s="169"/>
      <c r="G207" s="169"/>
      <c r="H207" s="169"/>
      <c r="I207" s="169"/>
      <c r="J207" s="170"/>
      <c r="K207" s="169"/>
      <c r="L207" s="169"/>
      <c r="M207" s="169"/>
      <c r="N207" s="169"/>
      <c r="O207" s="169"/>
      <c r="P207" s="169"/>
      <c r="Q207" s="169"/>
      <c r="R207" s="169"/>
      <c r="S207" s="169"/>
      <c r="T207" s="169"/>
      <c r="U207" s="169"/>
      <c r="V207" s="169"/>
      <c r="W207" s="169"/>
      <c r="X207" s="169"/>
      <c r="Y207" s="169"/>
      <c r="Z207" s="171"/>
      <c r="AA207" s="120"/>
    </row>
    <row r="208" spans="1:27" ht="20.100000000000001" customHeight="1" x14ac:dyDescent="0.15">
      <c r="A208" s="89"/>
      <c r="B208" s="89"/>
      <c r="C208" s="111"/>
      <c r="D208" s="112"/>
      <c r="E208" s="169"/>
      <c r="F208" s="169"/>
      <c r="G208" s="169"/>
      <c r="H208" s="169"/>
      <c r="I208" s="118"/>
      <c r="J208" s="221"/>
      <c r="K208" s="118"/>
      <c r="L208" s="118"/>
      <c r="M208" s="118"/>
      <c r="N208" s="169"/>
      <c r="O208" s="169"/>
      <c r="P208" s="169"/>
      <c r="Q208" s="169"/>
      <c r="R208" s="169"/>
      <c r="S208" s="169"/>
      <c r="T208" s="169"/>
      <c r="U208" s="169"/>
      <c r="V208" s="169"/>
      <c r="W208" s="169"/>
      <c r="X208" s="169"/>
      <c r="Y208" s="169"/>
      <c r="Z208" s="171"/>
      <c r="AA208" s="120"/>
    </row>
    <row r="209" spans="1:27" ht="20.100000000000001" customHeight="1" x14ac:dyDescent="0.15">
      <c r="A209" s="89"/>
      <c r="B209" s="89"/>
      <c r="C209" s="131"/>
      <c r="D209" s="132"/>
      <c r="E209" s="132"/>
      <c r="F209" s="132"/>
      <c r="G209" s="132"/>
      <c r="H209" s="132"/>
      <c r="I209" s="132"/>
      <c r="J209" s="133"/>
      <c r="K209" s="133"/>
      <c r="L209" s="133"/>
      <c r="M209" s="156"/>
      <c r="N209" s="133"/>
      <c r="O209" s="133"/>
      <c r="P209" s="156"/>
      <c r="Q209" s="133"/>
      <c r="R209" s="133"/>
      <c r="S209" s="133"/>
      <c r="T209" s="133"/>
      <c r="U209" s="133"/>
      <c r="V209" s="133"/>
      <c r="W209" s="133"/>
      <c r="X209" s="133"/>
      <c r="Y209" s="133"/>
      <c r="Z209" s="231"/>
      <c r="AA209" s="120"/>
    </row>
    <row r="210" spans="1:27" ht="20.100000000000001" customHeight="1" x14ac:dyDescent="0.15">
      <c r="A210" s="89"/>
      <c r="B210" s="89"/>
      <c r="C210" s="117"/>
      <c r="D210" s="117"/>
      <c r="E210" s="117"/>
      <c r="F210" s="117"/>
      <c r="G210" s="117"/>
      <c r="H210" s="117"/>
      <c r="I210" s="117"/>
      <c r="J210" s="137"/>
      <c r="K210" s="137"/>
      <c r="L210" s="137"/>
      <c r="M210" s="157"/>
      <c r="N210" s="137"/>
      <c r="O210" s="137"/>
      <c r="P210" s="157"/>
      <c r="Q210" s="137"/>
      <c r="R210" s="137"/>
      <c r="S210" s="137"/>
      <c r="T210" s="137"/>
      <c r="U210" s="137"/>
      <c r="V210" s="137"/>
      <c r="W210" s="137"/>
      <c r="X210" s="137"/>
      <c r="Y210" s="137"/>
      <c r="Z210" s="137"/>
      <c r="AA210" s="137"/>
    </row>
    <row r="211" spans="1:27" ht="20.100000000000001" customHeight="1" x14ac:dyDescent="0.15">
      <c r="A211" s="103"/>
      <c r="B211" s="89"/>
      <c r="C211" s="117"/>
      <c r="D211" s="117"/>
      <c r="E211" s="117"/>
      <c r="F211" s="117"/>
      <c r="G211" s="117"/>
      <c r="H211" s="117"/>
      <c r="I211" s="137"/>
      <c r="J211" s="117"/>
      <c r="K211" s="117"/>
      <c r="L211" s="148"/>
      <c r="M211" s="117"/>
      <c r="N211" s="117"/>
      <c r="O211" s="117"/>
      <c r="P211" s="117"/>
      <c r="Q211" s="117"/>
      <c r="R211" s="117"/>
      <c r="S211" s="117"/>
      <c r="T211" s="117"/>
      <c r="U211" s="117"/>
      <c r="V211" s="117"/>
      <c r="W211" s="117"/>
      <c r="X211" s="117"/>
      <c r="Y211" s="117"/>
      <c r="Z211" s="117"/>
    </row>
    <row r="212" spans="1:27" ht="20.100000000000001" customHeight="1" x14ac:dyDescent="0.15">
      <c r="A212" s="103"/>
      <c r="B212" s="89"/>
      <c r="C212" s="104" t="s">
        <v>89</v>
      </c>
      <c r="D212" s="105"/>
      <c r="E212" s="105"/>
      <c r="F212" s="105"/>
      <c r="G212" s="105"/>
      <c r="H212" s="105"/>
      <c r="I212" s="106"/>
      <c r="K212" s="232"/>
      <c r="L212" s="138"/>
    </row>
    <row r="213" spans="1:27" ht="20.100000000000001" customHeight="1" x14ac:dyDescent="0.15">
      <c r="A213" s="103"/>
      <c r="B213" s="89"/>
      <c r="C213" s="107"/>
      <c r="D213" s="108"/>
      <c r="E213" s="108"/>
      <c r="F213" s="108"/>
      <c r="G213" s="108"/>
      <c r="H213" s="108"/>
      <c r="I213" s="108"/>
      <c r="J213" s="109"/>
      <c r="K213" s="109"/>
      <c r="L213" s="152"/>
      <c r="M213" s="152"/>
      <c r="N213" s="109"/>
      <c r="O213" s="109"/>
      <c r="P213" s="109"/>
      <c r="Q213" s="109"/>
      <c r="R213" s="109"/>
      <c r="S213" s="109"/>
      <c r="T213" s="109"/>
      <c r="U213" s="109"/>
      <c r="V213" s="109"/>
      <c r="W213" s="109"/>
      <c r="X213" s="109"/>
      <c r="Y213" s="109"/>
      <c r="Z213" s="110"/>
    </row>
    <row r="214" spans="1:27" ht="20.100000000000001" hidden="1" customHeight="1" x14ac:dyDescent="0.15">
      <c r="A214" s="103"/>
      <c r="B214" s="89"/>
      <c r="C214" s="107"/>
      <c r="D214" s="108"/>
      <c r="E214" s="108"/>
      <c r="F214" s="108"/>
      <c r="G214" s="108"/>
      <c r="H214" s="108"/>
      <c r="I214" s="108"/>
      <c r="J214" s="117"/>
      <c r="K214" s="117"/>
      <c r="L214" s="148"/>
      <c r="M214" s="148"/>
      <c r="N214" s="117"/>
      <c r="O214" s="117"/>
      <c r="P214" s="117"/>
      <c r="Q214" s="117"/>
      <c r="R214" s="117"/>
      <c r="S214" s="117"/>
      <c r="T214" s="117"/>
      <c r="U214" s="117"/>
      <c r="V214" s="117"/>
      <c r="W214" s="117"/>
      <c r="X214" s="117"/>
      <c r="Y214" s="117"/>
      <c r="Z214" s="116"/>
    </row>
    <row r="215" spans="1:27" ht="20.100000000000001" customHeight="1" x14ac:dyDescent="0.15">
      <c r="A215" s="103"/>
      <c r="B215" s="89"/>
      <c r="C215" s="111"/>
      <c r="D215" s="112">
        <v>1</v>
      </c>
      <c r="E215" s="84" t="s">
        <v>92</v>
      </c>
      <c r="J215" s="118"/>
      <c r="K215" s="118"/>
      <c r="L215" s="155"/>
      <c r="M215" s="118"/>
      <c r="N215" s="118"/>
      <c r="O215" s="155"/>
      <c r="P215" s="118"/>
      <c r="Q215" s="118"/>
      <c r="R215" s="155"/>
      <c r="S215" s="118"/>
      <c r="T215" s="118"/>
      <c r="U215" s="118"/>
      <c r="V215" s="118"/>
      <c r="W215" s="118"/>
      <c r="X215" s="118"/>
      <c r="Y215" s="118"/>
      <c r="Z215" s="116"/>
    </row>
    <row r="216" spans="1:27" ht="45" customHeight="1" x14ac:dyDescent="0.15">
      <c r="A216" s="103"/>
      <c r="B216" s="89"/>
      <c r="C216" s="111"/>
      <c r="D216" s="112"/>
      <c r="E216" s="233" t="s">
        <v>348</v>
      </c>
      <c r="F216" s="233"/>
      <c r="G216" s="233"/>
      <c r="H216" s="233"/>
      <c r="I216" s="233"/>
      <c r="J216" s="233"/>
      <c r="K216" s="233"/>
      <c r="L216" s="233"/>
      <c r="M216" s="233"/>
      <c r="N216" s="233"/>
      <c r="O216" s="233"/>
      <c r="P216" s="233"/>
      <c r="Q216" s="233"/>
      <c r="R216" s="233"/>
      <c r="S216" s="233"/>
      <c r="T216" s="233"/>
      <c r="U216" s="233"/>
      <c r="V216" s="233"/>
      <c r="W216" s="233"/>
      <c r="X216" s="233"/>
      <c r="Y216" s="233"/>
      <c r="Z216" s="116"/>
    </row>
    <row r="217" spans="1:27" ht="20.100000000000001" customHeight="1" x14ac:dyDescent="0.15">
      <c r="A217" s="103"/>
      <c r="B217" s="89"/>
      <c r="C217" s="107"/>
      <c r="D217" s="171"/>
      <c r="E217" s="234" t="s">
        <v>76</v>
      </c>
      <c r="F217" s="235"/>
      <c r="G217" s="235"/>
      <c r="H217" s="235"/>
      <c r="I217" s="235"/>
      <c r="J217" s="235"/>
      <c r="K217" s="235"/>
      <c r="L217" s="235"/>
      <c r="M217" s="235"/>
      <c r="N217" s="235"/>
      <c r="O217" s="235"/>
      <c r="P217" s="234" t="s">
        <v>75</v>
      </c>
      <c r="Q217" s="235"/>
      <c r="R217" s="235"/>
      <c r="S217" s="235"/>
      <c r="T217" s="235"/>
      <c r="U217" s="236"/>
      <c r="V217" s="237" t="s">
        <v>81</v>
      </c>
      <c r="W217" s="238"/>
      <c r="X217" s="238"/>
      <c r="Y217" s="239"/>
      <c r="Z217" s="160"/>
    </row>
    <row r="218" spans="1:27" ht="20.100000000000001" customHeight="1" x14ac:dyDescent="0.15">
      <c r="A218" s="103"/>
      <c r="B218" s="89"/>
      <c r="C218" s="107"/>
      <c r="D218" s="171"/>
      <c r="E218" s="234" t="s">
        <v>77</v>
      </c>
      <c r="F218" s="235"/>
      <c r="G218" s="235"/>
      <c r="H218" s="235"/>
      <c r="I218" s="235"/>
      <c r="J218" s="236"/>
      <c r="K218" s="234" t="s">
        <v>78</v>
      </c>
      <c r="L218" s="235"/>
      <c r="M218" s="235"/>
      <c r="N218" s="235"/>
      <c r="O218" s="236"/>
      <c r="P218" s="234" t="s">
        <v>79</v>
      </c>
      <c r="Q218" s="235"/>
      <c r="R218" s="235"/>
      <c r="S218" s="236"/>
      <c r="T218" s="234" t="s">
        <v>80</v>
      </c>
      <c r="U218" s="236"/>
      <c r="V218" s="240"/>
      <c r="W218" s="241"/>
      <c r="X218" s="241"/>
      <c r="Y218" s="242"/>
      <c r="Z218" s="160"/>
    </row>
    <row r="219" spans="1:27" ht="20.100000000000001" customHeight="1" x14ac:dyDescent="0.15">
      <c r="A219" s="103"/>
      <c r="B219" s="89"/>
      <c r="C219" s="107"/>
      <c r="D219" s="171"/>
      <c r="E219" s="56"/>
      <c r="F219" s="57"/>
      <c r="G219" s="57"/>
      <c r="H219" s="57"/>
      <c r="I219" s="57"/>
      <c r="J219" s="243" t="s">
        <v>7</v>
      </c>
      <c r="K219" s="56"/>
      <c r="L219" s="57"/>
      <c r="M219" s="57"/>
      <c r="N219" s="57"/>
      <c r="O219" s="244" t="s">
        <v>7</v>
      </c>
      <c r="P219" s="56"/>
      <c r="Q219" s="57"/>
      <c r="R219" s="57"/>
      <c r="S219" s="243" t="s">
        <v>7</v>
      </c>
      <c r="T219" s="12"/>
      <c r="U219" s="245" t="s">
        <v>7</v>
      </c>
      <c r="V219" s="240"/>
      <c r="W219" s="241"/>
      <c r="X219" s="241"/>
      <c r="Y219" s="242"/>
      <c r="Z219" s="160"/>
    </row>
    <row r="220" spans="1:27" ht="20.100000000000001" customHeight="1" x14ac:dyDescent="0.15">
      <c r="A220" s="103"/>
      <c r="B220" s="89"/>
      <c r="C220" s="107"/>
      <c r="D220" s="171"/>
      <c r="E220" s="58"/>
      <c r="F220" s="59"/>
      <c r="G220" s="59"/>
      <c r="H220" s="59"/>
      <c r="I220" s="59"/>
      <c r="J220" s="246" t="s">
        <v>6</v>
      </c>
      <c r="K220" s="58"/>
      <c r="L220" s="59"/>
      <c r="M220" s="59"/>
      <c r="N220" s="59"/>
      <c r="O220" s="247" t="s">
        <v>6</v>
      </c>
      <c r="P220" s="58"/>
      <c r="Q220" s="59"/>
      <c r="R220" s="59"/>
      <c r="S220" s="245" t="s">
        <v>6</v>
      </c>
      <c r="T220" s="11"/>
      <c r="U220" s="248" t="s">
        <v>6</v>
      </c>
      <c r="V220" s="249"/>
      <c r="W220" s="250"/>
      <c r="X220" s="250"/>
      <c r="Y220" s="251"/>
      <c r="Z220" s="160"/>
    </row>
    <row r="221" spans="1:27" ht="20.100000000000001" customHeight="1" x14ac:dyDescent="0.15">
      <c r="A221" s="103"/>
      <c r="B221" s="89"/>
      <c r="C221" s="107"/>
      <c r="D221" s="171"/>
      <c r="E221" s="25"/>
      <c r="F221" s="39"/>
      <c r="G221" s="39"/>
      <c r="H221" s="39"/>
      <c r="I221" s="39"/>
      <c r="J221" s="26"/>
      <c r="K221" s="25"/>
      <c r="L221" s="39"/>
      <c r="M221" s="39"/>
      <c r="N221" s="39"/>
      <c r="O221" s="26"/>
      <c r="P221" s="25"/>
      <c r="Q221" s="39"/>
      <c r="R221" s="39"/>
      <c r="S221" s="26"/>
      <c r="T221" s="25"/>
      <c r="U221" s="26"/>
      <c r="V221" s="30"/>
      <c r="W221" s="31"/>
      <c r="X221" s="31"/>
      <c r="Y221" s="32"/>
      <c r="Z221" s="160"/>
    </row>
    <row r="222" spans="1:27" ht="30" customHeight="1" x14ac:dyDescent="0.15">
      <c r="A222" s="103"/>
      <c r="B222" s="89"/>
      <c r="C222" s="111"/>
      <c r="D222" s="112"/>
      <c r="E222" s="252" t="str">
        <f>"*1 "&amp;日付例&amp;"　年月日を入力してください。"</f>
        <v>*1 例)2024/4/1、R6/4/1　年月日を入力してください。</v>
      </c>
      <c r="F222" s="253"/>
      <c r="G222" s="253"/>
      <c r="H222" s="253"/>
      <c r="Z222" s="116"/>
    </row>
    <row r="223" spans="1:27" ht="20.100000000000001" customHeight="1" x14ac:dyDescent="0.15">
      <c r="A223" s="103"/>
      <c r="B223" s="89"/>
      <c r="C223" s="111"/>
      <c r="D223" s="112">
        <v>2</v>
      </c>
      <c r="E223" s="84" t="s">
        <v>350</v>
      </c>
      <c r="J223" s="118"/>
      <c r="K223" s="118"/>
      <c r="L223" s="155"/>
      <c r="M223" s="118"/>
      <c r="N223" s="118"/>
      <c r="O223" s="155"/>
      <c r="P223" s="118"/>
      <c r="Q223" s="118"/>
      <c r="R223" s="155"/>
      <c r="S223" s="118"/>
      <c r="T223" s="118"/>
      <c r="U223" s="118"/>
      <c r="V223" s="118"/>
      <c r="W223" s="118"/>
      <c r="X223" s="118"/>
      <c r="Y223" s="118"/>
      <c r="Z223" s="116"/>
    </row>
    <row r="224" spans="1:27" ht="20.100000000000001" customHeight="1" x14ac:dyDescent="0.15">
      <c r="A224" s="103"/>
      <c r="B224" s="89"/>
      <c r="C224" s="111"/>
      <c r="D224" s="112"/>
      <c r="E224" s="254" t="s">
        <v>362</v>
      </c>
      <c r="F224" s="255"/>
      <c r="G224" s="255"/>
      <c r="H224" s="256"/>
      <c r="I224" s="27"/>
      <c r="J224" s="28"/>
      <c r="K224" s="28"/>
      <c r="L224" s="28"/>
      <c r="M224" s="29"/>
      <c r="N224" s="84" t="s">
        <v>60</v>
      </c>
      <c r="P224" s="253"/>
      <c r="Q224" s="253"/>
      <c r="R224" s="253"/>
      <c r="S224" s="118"/>
      <c r="T224" s="118"/>
      <c r="U224" s="118"/>
      <c r="V224" s="118"/>
      <c r="W224" s="118"/>
      <c r="X224" s="118"/>
      <c r="Y224" s="118"/>
      <c r="Z224" s="116"/>
    </row>
    <row r="225" spans="1:26" ht="20.100000000000001" customHeight="1" x14ac:dyDescent="0.15">
      <c r="A225" s="103"/>
      <c r="B225" s="89"/>
      <c r="C225" s="107"/>
      <c r="D225" s="112"/>
      <c r="E225" s="257" t="s">
        <v>363</v>
      </c>
      <c r="F225" s="258"/>
      <c r="G225" s="258"/>
      <c r="H225" s="259"/>
      <c r="I225" s="33"/>
      <c r="J225" s="40"/>
      <c r="K225" s="40"/>
      <c r="L225" s="40"/>
      <c r="M225" s="41"/>
      <c r="N225" s="84" t="s">
        <v>60</v>
      </c>
      <c r="P225" s="253"/>
      <c r="Q225" s="253"/>
      <c r="R225" s="253"/>
      <c r="S225" s="169"/>
      <c r="T225" s="199"/>
      <c r="U225" s="199"/>
      <c r="V225" s="199"/>
      <c r="W225" s="199"/>
      <c r="X225" s="199"/>
      <c r="Y225" s="199"/>
      <c r="Z225" s="116"/>
    </row>
    <row r="226" spans="1:26" ht="20.100000000000001" customHeight="1" thickBot="1" x14ac:dyDescent="0.2">
      <c r="A226" s="103"/>
      <c r="B226" s="89"/>
      <c r="C226" s="107"/>
      <c r="D226" s="112"/>
      <c r="E226" s="260" t="s">
        <v>364</v>
      </c>
      <c r="F226" s="261"/>
      <c r="G226" s="261"/>
      <c r="H226" s="262"/>
      <c r="I226" s="36"/>
      <c r="J226" s="37"/>
      <c r="K226" s="37"/>
      <c r="L226" s="37"/>
      <c r="M226" s="38"/>
      <c r="N226" s="84" t="s">
        <v>60</v>
      </c>
      <c r="P226" s="253"/>
      <c r="Q226" s="253"/>
      <c r="R226" s="253"/>
      <c r="S226" s="169"/>
      <c r="T226" s="169"/>
      <c r="U226" s="169"/>
      <c r="V226" s="169"/>
      <c r="W226" s="169"/>
      <c r="X226" s="169"/>
      <c r="Y226" s="169"/>
      <c r="Z226" s="116"/>
    </row>
    <row r="227" spans="1:26" ht="20.100000000000001" customHeight="1" thickTop="1" x14ac:dyDescent="0.15">
      <c r="A227" s="103"/>
      <c r="B227" s="89"/>
      <c r="C227" s="111"/>
      <c r="D227" s="112"/>
      <c r="E227" s="263" t="s">
        <v>365</v>
      </c>
      <c r="F227" s="264"/>
      <c r="G227" s="264"/>
      <c r="H227" s="265"/>
      <c r="I227" s="196">
        <f>I224+I225+I226</f>
        <v>0</v>
      </c>
      <c r="J227" s="197"/>
      <c r="K227" s="197"/>
      <c r="L227" s="197"/>
      <c r="M227" s="198"/>
      <c r="N227" s="84" t="s">
        <v>60</v>
      </c>
      <c r="P227" s="253"/>
      <c r="Q227" s="253"/>
      <c r="R227" s="253"/>
      <c r="S227" s="169"/>
      <c r="T227" s="118"/>
      <c r="U227" s="118"/>
      <c r="V227" s="118"/>
      <c r="W227" s="118"/>
      <c r="X227" s="118"/>
      <c r="Y227" s="118"/>
      <c r="Z227" s="116"/>
    </row>
    <row r="228" spans="1:26" ht="20.100000000000001" customHeight="1" x14ac:dyDescent="0.15">
      <c r="A228" s="103"/>
      <c r="B228" s="89"/>
      <c r="C228" s="111"/>
      <c r="D228" s="112"/>
      <c r="E228" s="253"/>
      <c r="F228" s="253"/>
      <c r="G228" s="253"/>
      <c r="H228" s="253"/>
      <c r="I228" s="253"/>
      <c r="J228" s="253"/>
      <c r="K228" s="253"/>
      <c r="L228" s="253"/>
      <c r="M228" s="253"/>
      <c r="N228" s="253"/>
      <c r="O228" s="253"/>
      <c r="P228" s="253"/>
      <c r="Q228" s="253"/>
      <c r="R228" s="253"/>
      <c r="S228" s="169"/>
      <c r="T228" s="118"/>
      <c r="U228" s="118"/>
      <c r="V228" s="118"/>
      <c r="W228" s="118"/>
      <c r="X228" s="118"/>
      <c r="Y228" s="118"/>
      <c r="Z228" s="116"/>
    </row>
    <row r="229" spans="1:26" ht="20.100000000000001" customHeight="1" x14ac:dyDescent="0.15">
      <c r="A229" s="103"/>
      <c r="B229" s="89"/>
      <c r="C229" s="111"/>
      <c r="D229" s="112">
        <v>3</v>
      </c>
      <c r="E229" s="84" t="s">
        <v>102</v>
      </c>
      <c r="J229" s="118"/>
      <c r="K229" s="118"/>
      <c r="L229" s="155"/>
      <c r="M229" s="118"/>
      <c r="N229" s="118"/>
      <c r="O229" s="155"/>
      <c r="P229" s="118"/>
      <c r="Q229" s="118"/>
      <c r="R229" s="155"/>
      <c r="S229" s="118"/>
      <c r="T229" s="118"/>
      <c r="U229" s="118"/>
      <c r="V229" s="118"/>
      <c r="W229" s="118"/>
      <c r="X229" s="118"/>
      <c r="Y229" s="118"/>
      <c r="Z229" s="116"/>
    </row>
    <row r="230" spans="1:26" ht="30" customHeight="1" x14ac:dyDescent="0.15">
      <c r="A230" s="103"/>
      <c r="B230" s="89"/>
      <c r="C230" s="107"/>
      <c r="E230" s="266" t="s">
        <v>351</v>
      </c>
      <c r="F230" s="266"/>
      <c r="G230" s="266"/>
      <c r="H230" s="266"/>
      <c r="I230" s="266"/>
      <c r="J230" s="266"/>
      <c r="K230" s="266"/>
      <c r="L230" s="266"/>
      <c r="M230" s="266"/>
      <c r="N230" s="266"/>
      <c r="O230" s="266"/>
      <c r="P230" s="266"/>
      <c r="Q230" s="266"/>
      <c r="R230" s="266"/>
      <c r="S230" s="266"/>
      <c r="T230" s="266"/>
      <c r="U230" s="266"/>
      <c r="V230" s="266"/>
      <c r="W230" s="266"/>
      <c r="X230" s="266"/>
      <c r="Y230" s="266"/>
      <c r="Z230" s="116"/>
    </row>
    <row r="231" spans="1:26" ht="20.100000000000001" customHeight="1" x14ac:dyDescent="0.15">
      <c r="A231" s="103"/>
      <c r="B231" s="89"/>
      <c r="C231" s="107"/>
      <c r="E231" s="267" t="s">
        <v>366</v>
      </c>
      <c r="F231" s="139"/>
      <c r="G231" s="139"/>
      <c r="H231" s="139"/>
      <c r="I231" s="139"/>
      <c r="J231" s="139"/>
      <c r="K231" s="139"/>
      <c r="L231" s="139"/>
      <c r="M231" s="139"/>
      <c r="N231" s="139"/>
      <c r="O231" s="139"/>
      <c r="P231" s="139"/>
      <c r="Q231" s="139"/>
      <c r="R231" s="139"/>
      <c r="S231" s="139"/>
      <c r="T231" s="139"/>
      <c r="U231" s="139"/>
      <c r="V231" s="139"/>
      <c r="W231" s="139"/>
      <c r="X231" s="139"/>
      <c r="Y231" s="139"/>
      <c r="Z231" s="116"/>
    </row>
    <row r="232" spans="1:26" ht="20.100000000000001" customHeight="1" x14ac:dyDescent="0.15">
      <c r="A232" s="103">
        <f>IF((COUNTIF(S233:S284,"○")+COUNTIF(S288,"○")+COUNTIF(S292:S364,"○"))&lt;1,1001,0)</f>
        <v>1001</v>
      </c>
      <c r="B232" s="364"/>
      <c r="C232" s="107"/>
      <c r="E232" s="268" t="s">
        <v>94</v>
      </c>
      <c r="F232" s="269"/>
      <c r="G232" s="270"/>
      <c r="H232" s="268" t="s">
        <v>95</v>
      </c>
      <c r="I232" s="269"/>
      <c r="J232" s="269"/>
      <c r="K232" s="269"/>
      <c r="L232" s="269"/>
      <c r="M232" s="269"/>
      <c r="N232" s="271"/>
      <c r="O232" s="269" t="s">
        <v>106</v>
      </c>
      <c r="P232" s="269"/>
      <c r="Q232" s="269"/>
      <c r="R232" s="269"/>
      <c r="S232" s="272" t="s">
        <v>12</v>
      </c>
      <c r="T232" s="273" t="s">
        <v>105</v>
      </c>
      <c r="U232" s="274"/>
      <c r="V232" s="274"/>
      <c r="W232" s="274"/>
      <c r="X232" s="274"/>
      <c r="Y232" s="275"/>
      <c r="Z232" s="116"/>
    </row>
    <row r="233" spans="1:26" ht="20.100000000000001" customHeight="1" x14ac:dyDescent="0.15">
      <c r="A233" s="103"/>
      <c r="B233" s="89"/>
      <c r="C233" s="120"/>
      <c r="D233" s="117"/>
      <c r="E233" s="276">
        <v>101</v>
      </c>
      <c r="F233" s="277" t="s">
        <v>91</v>
      </c>
      <c r="G233" s="278"/>
      <c r="H233" s="279" t="s">
        <v>371</v>
      </c>
      <c r="I233" s="280" t="s">
        <v>101</v>
      </c>
      <c r="J233" s="281"/>
      <c r="K233" s="281"/>
      <c r="L233" s="281"/>
      <c r="M233" s="281"/>
      <c r="N233" s="282"/>
      <c r="O233" s="283" t="s">
        <v>98</v>
      </c>
      <c r="P233" s="284"/>
      <c r="Q233" s="284"/>
      <c r="R233" s="285"/>
      <c r="S233" s="2"/>
      <c r="T233" s="22"/>
      <c r="U233" s="23"/>
      <c r="V233" s="23"/>
      <c r="W233" s="23"/>
      <c r="X233" s="23"/>
      <c r="Y233" s="24"/>
      <c r="Z233" s="116"/>
    </row>
    <row r="234" spans="1:26" ht="20.100000000000001" customHeight="1" x14ac:dyDescent="0.15">
      <c r="B234" s="160"/>
      <c r="D234" s="160"/>
      <c r="E234" s="287"/>
      <c r="F234" s="288"/>
      <c r="G234" s="289"/>
      <c r="H234" s="279" t="s">
        <v>381</v>
      </c>
      <c r="I234" s="290" t="s">
        <v>107</v>
      </c>
      <c r="J234" s="291"/>
      <c r="K234" s="291"/>
      <c r="L234" s="291"/>
      <c r="M234" s="291"/>
      <c r="N234" s="292"/>
      <c r="O234" s="293" t="s">
        <v>99</v>
      </c>
      <c r="P234" s="294"/>
      <c r="Q234" s="294"/>
      <c r="R234" s="295"/>
      <c r="S234" s="4"/>
      <c r="T234" s="16"/>
      <c r="U234" s="17"/>
      <c r="V234" s="17"/>
      <c r="W234" s="17"/>
      <c r="X234" s="17"/>
      <c r="Y234" s="18"/>
      <c r="Z234" s="160"/>
    </row>
    <row r="235" spans="1:26" ht="20.100000000000001" customHeight="1" x14ac:dyDescent="0.15">
      <c r="B235" s="160"/>
      <c r="E235" s="287"/>
      <c r="F235" s="288"/>
      <c r="G235" s="289"/>
      <c r="H235" s="279" t="s">
        <v>382</v>
      </c>
      <c r="I235" s="290" t="s">
        <v>108</v>
      </c>
      <c r="J235" s="291"/>
      <c r="K235" s="291"/>
      <c r="L235" s="291"/>
      <c r="M235" s="291"/>
      <c r="N235" s="292"/>
      <c r="O235" s="293" t="s">
        <v>100</v>
      </c>
      <c r="P235" s="294"/>
      <c r="Q235" s="294"/>
      <c r="R235" s="295"/>
      <c r="S235" s="4"/>
      <c r="T235" s="16"/>
      <c r="U235" s="17"/>
      <c r="V235" s="17"/>
      <c r="W235" s="17"/>
      <c r="X235" s="17"/>
      <c r="Y235" s="18"/>
      <c r="Z235" s="160"/>
    </row>
    <row r="236" spans="1:26" ht="30" customHeight="1" x14ac:dyDescent="0.15">
      <c r="B236" s="160"/>
      <c r="E236" s="287"/>
      <c r="F236" s="288"/>
      <c r="G236" s="289"/>
      <c r="H236" s="279" t="s">
        <v>383</v>
      </c>
      <c r="I236" s="290" t="s">
        <v>109</v>
      </c>
      <c r="J236" s="291"/>
      <c r="K236" s="291"/>
      <c r="L236" s="291"/>
      <c r="M236" s="291"/>
      <c r="N236" s="292"/>
      <c r="O236" s="294" t="s">
        <v>96</v>
      </c>
      <c r="P236" s="294"/>
      <c r="Q236" s="294"/>
      <c r="R236" s="295"/>
      <c r="S236" s="4"/>
      <c r="T236" s="16"/>
      <c r="U236" s="17"/>
      <c r="V236" s="17"/>
      <c r="W236" s="17"/>
      <c r="X236" s="17"/>
      <c r="Y236" s="18"/>
      <c r="Z236" s="160"/>
    </row>
    <row r="237" spans="1:26" ht="30" customHeight="1" x14ac:dyDescent="0.15">
      <c r="B237" s="160"/>
      <c r="E237" s="296"/>
      <c r="F237" s="297"/>
      <c r="G237" s="298"/>
      <c r="H237" s="299" t="s">
        <v>384</v>
      </c>
      <c r="I237" s="300" t="s">
        <v>110</v>
      </c>
      <c r="J237" s="301"/>
      <c r="K237" s="301"/>
      <c r="L237" s="301"/>
      <c r="M237" s="301"/>
      <c r="N237" s="302"/>
      <c r="O237" s="303" t="s">
        <v>97</v>
      </c>
      <c r="P237" s="303"/>
      <c r="Q237" s="303"/>
      <c r="R237" s="304"/>
      <c r="S237" s="4"/>
      <c r="T237" s="19"/>
      <c r="U237" s="20"/>
      <c r="V237" s="20"/>
      <c r="W237" s="20"/>
      <c r="X237" s="20"/>
      <c r="Y237" s="21"/>
      <c r="Z237" s="160"/>
    </row>
    <row r="238" spans="1:26" ht="30.75" customHeight="1" x14ac:dyDescent="0.15">
      <c r="B238" s="160"/>
      <c r="E238" s="276" t="s">
        <v>372</v>
      </c>
      <c r="F238" s="277" t="s">
        <v>111</v>
      </c>
      <c r="G238" s="278"/>
      <c r="H238" s="305" t="s">
        <v>370</v>
      </c>
      <c r="I238" s="280" t="s">
        <v>112</v>
      </c>
      <c r="J238" s="281"/>
      <c r="K238" s="281"/>
      <c r="L238" s="281"/>
      <c r="M238" s="281"/>
      <c r="N238" s="282"/>
      <c r="O238" s="283" t="s">
        <v>120</v>
      </c>
      <c r="P238" s="284"/>
      <c r="Q238" s="284"/>
      <c r="R238" s="285"/>
      <c r="S238" s="2"/>
      <c r="T238" s="22"/>
      <c r="U238" s="23"/>
      <c r="V238" s="23"/>
      <c r="W238" s="23"/>
      <c r="X238" s="23"/>
      <c r="Y238" s="24"/>
      <c r="Z238" s="160"/>
    </row>
    <row r="239" spans="1:26" ht="20.100000000000001" customHeight="1" x14ac:dyDescent="0.15">
      <c r="B239" s="160"/>
      <c r="E239" s="287"/>
      <c r="F239" s="288"/>
      <c r="G239" s="289"/>
      <c r="H239" s="306" t="s">
        <v>381</v>
      </c>
      <c r="I239" s="290" t="s">
        <v>113</v>
      </c>
      <c r="J239" s="291"/>
      <c r="K239" s="291"/>
      <c r="L239" s="291"/>
      <c r="M239" s="291"/>
      <c r="N239" s="292"/>
      <c r="O239" s="293" t="s">
        <v>121</v>
      </c>
      <c r="P239" s="294"/>
      <c r="Q239" s="294"/>
      <c r="R239" s="295"/>
      <c r="S239" s="4"/>
      <c r="T239" s="16"/>
      <c r="U239" s="17"/>
      <c r="V239" s="17"/>
      <c r="W239" s="17"/>
      <c r="X239" s="17"/>
      <c r="Y239" s="18"/>
      <c r="Z239" s="160"/>
    </row>
    <row r="240" spans="1:26" ht="20.100000000000001" customHeight="1" x14ac:dyDescent="0.15">
      <c r="B240" s="160"/>
      <c r="E240" s="287"/>
      <c r="F240" s="288"/>
      <c r="G240" s="289"/>
      <c r="H240" s="306" t="s">
        <v>382</v>
      </c>
      <c r="I240" s="290" t="s">
        <v>114</v>
      </c>
      <c r="J240" s="291"/>
      <c r="K240" s="291"/>
      <c r="L240" s="291"/>
      <c r="M240" s="291"/>
      <c r="N240" s="292"/>
      <c r="O240" s="293" t="s">
        <v>122</v>
      </c>
      <c r="P240" s="294"/>
      <c r="Q240" s="294"/>
      <c r="R240" s="295"/>
      <c r="S240" s="4"/>
      <c r="T240" s="16"/>
      <c r="U240" s="17"/>
      <c r="V240" s="17"/>
      <c r="W240" s="17"/>
      <c r="X240" s="17"/>
      <c r="Y240" s="18"/>
      <c r="Z240" s="160"/>
    </row>
    <row r="241" spans="1:26" ht="30" customHeight="1" x14ac:dyDescent="0.15">
      <c r="B241" s="160"/>
      <c r="E241" s="287"/>
      <c r="F241" s="288"/>
      <c r="G241" s="289"/>
      <c r="H241" s="306" t="s">
        <v>383</v>
      </c>
      <c r="I241" s="290" t="s">
        <v>115</v>
      </c>
      <c r="J241" s="291"/>
      <c r="K241" s="291"/>
      <c r="L241" s="291"/>
      <c r="M241" s="291"/>
      <c r="N241" s="292"/>
      <c r="O241" s="293" t="s">
        <v>123</v>
      </c>
      <c r="P241" s="294"/>
      <c r="Q241" s="294"/>
      <c r="R241" s="295"/>
      <c r="S241" s="4"/>
      <c r="T241" s="16"/>
      <c r="U241" s="17"/>
      <c r="V241" s="17"/>
      <c r="W241" s="17"/>
      <c r="X241" s="17"/>
      <c r="Y241" s="18"/>
      <c r="Z241" s="160"/>
    </row>
    <row r="242" spans="1:26" ht="30" customHeight="1" x14ac:dyDescent="0.15">
      <c r="B242" s="160"/>
      <c r="E242" s="287"/>
      <c r="F242" s="288"/>
      <c r="G242" s="289"/>
      <c r="H242" s="306" t="s">
        <v>384</v>
      </c>
      <c r="I242" s="290" t="s">
        <v>116</v>
      </c>
      <c r="J242" s="291"/>
      <c r="K242" s="291"/>
      <c r="L242" s="291"/>
      <c r="M242" s="291"/>
      <c r="N242" s="292"/>
      <c r="O242" s="293" t="s">
        <v>124</v>
      </c>
      <c r="P242" s="294"/>
      <c r="Q242" s="294"/>
      <c r="R242" s="295"/>
      <c r="S242" s="4"/>
      <c r="T242" s="16"/>
      <c r="U242" s="17"/>
      <c r="V242" s="17"/>
      <c r="W242" s="17"/>
      <c r="X242" s="17"/>
      <c r="Y242" s="18"/>
      <c r="Z242" s="160"/>
    </row>
    <row r="243" spans="1:26" ht="20.100000000000001" customHeight="1" x14ac:dyDescent="0.15">
      <c r="B243" s="160"/>
      <c r="E243" s="287"/>
      <c r="F243" s="288"/>
      <c r="G243" s="289"/>
      <c r="H243" s="279" t="s">
        <v>385</v>
      </c>
      <c r="I243" s="307" t="s">
        <v>117</v>
      </c>
      <c r="J243" s="308"/>
      <c r="K243" s="308"/>
      <c r="L243" s="308"/>
      <c r="M243" s="308"/>
      <c r="N243" s="309"/>
      <c r="O243" s="293" t="s">
        <v>125</v>
      </c>
      <c r="P243" s="294"/>
      <c r="Q243" s="294"/>
      <c r="R243" s="295"/>
      <c r="S243" s="3"/>
      <c r="T243" s="16"/>
      <c r="U243" s="17"/>
      <c r="V243" s="17"/>
      <c r="W243" s="17"/>
      <c r="X243" s="17"/>
      <c r="Y243" s="18"/>
      <c r="Z243" s="160"/>
    </row>
    <row r="244" spans="1:26" ht="20.100000000000001" customHeight="1" x14ac:dyDescent="0.15">
      <c r="B244" s="160"/>
      <c r="E244" s="287"/>
      <c r="F244" s="288"/>
      <c r="G244" s="289"/>
      <c r="H244" s="306" t="s">
        <v>386</v>
      </c>
      <c r="I244" s="290" t="s">
        <v>118</v>
      </c>
      <c r="J244" s="291"/>
      <c r="K244" s="291"/>
      <c r="L244" s="291"/>
      <c r="M244" s="291"/>
      <c r="N244" s="292"/>
      <c r="O244" s="293" t="s">
        <v>126</v>
      </c>
      <c r="P244" s="294"/>
      <c r="Q244" s="294"/>
      <c r="R244" s="295"/>
      <c r="S244" s="4"/>
      <c r="T244" s="16"/>
      <c r="U244" s="17"/>
      <c r="V244" s="17"/>
      <c r="W244" s="17"/>
      <c r="X244" s="17"/>
      <c r="Y244" s="18"/>
      <c r="Z244" s="160"/>
    </row>
    <row r="245" spans="1:26" ht="20.100000000000001" customHeight="1" x14ac:dyDescent="0.15">
      <c r="A245" s="286">
        <f>IF(AND(TRIM($S245)="○",TRIM($T245)=""), 1001, 0)</f>
        <v>0</v>
      </c>
      <c r="B245" s="160"/>
      <c r="E245" s="296"/>
      <c r="F245" s="288"/>
      <c r="G245" s="289"/>
      <c r="H245" s="310" t="s">
        <v>387</v>
      </c>
      <c r="I245" s="290" t="s">
        <v>119</v>
      </c>
      <c r="J245" s="291"/>
      <c r="K245" s="291"/>
      <c r="L245" s="291"/>
      <c r="M245" s="291"/>
      <c r="N245" s="292"/>
      <c r="O245" s="311" t="s">
        <v>408</v>
      </c>
      <c r="P245" s="303"/>
      <c r="Q245" s="303"/>
      <c r="R245" s="304"/>
      <c r="S245" s="4"/>
      <c r="T245" s="19"/>
      <c r="U245" s="20"/>
      <c r="V245" s="20"/>
      <c r="W245" s="20"/>
      <c r="X245" s="20"/>
      <c r="Y245" s="21"/>
      <c r="Z245" s="160"/>
    </row>
    <row r="246" spans="1:26" ht="20.100000000000001" customHeight="1" x14ac:dyDescent="0.15">
      <c r="B246" s="160"/>
      <c r="E246" s="276" t="s">
        <v>373</v>
      </c>
      <c r="F246" s="277" t="s">
        <v>150</v>
      </c>
      <c r="G246" s="278"/>
      <c r="H246" s="279" t="s">
        <v>370</v>
      </c>
      <c r="I246" s="280" t="s">
        <v>127</v>
      </c>
      <c r="J246" s="281"/>
      <c r="K246" s="281"/>
      <c r="L246" s="281"/>
      <c r="M246" s="281"/>
      <c r="N246" s="282"/>
      <c r="O246" s="283" t="s">
        <v>128</v>
      </c>
      <c r="P246" s="284"/>
      <c r="Q246" s="284"/>
      <c r="R246" s="285"/>
      <c r="S246" s="2"/>
      <c r="T246" s="22"/>
      <c r="U246" s="23"/>
      <c r="V246" s="23"/>
      <c r="W246" s="23"/>
      <c r="X246" s="23"/>
      <c r="Y246" s="24"/>
      <c r="Z246" s="160"/>
    </row>
    <row r="247" spans="1:26" ht="20.100000000000001" customHeight="1" x14ac:dyDescent="0.15">
      <c r="B247" s="160"/>
      <c r="E247" s="287"/>
      <c r="F247" s="288"/>
      <c r="G247" s="289"/>
      <c r="H247" s="306" t="s">
        <v>381</v>
      </c>
      <c r="I247" s="290" t="s">
        <v>129</v>
      </c>
      <c r="J247" s="291"/>
      <c r="K247" s="291"/>
      <c r="L247" s="291"/>
      <c r="M247" s="291"/>
      <c r="N247" s="292"/>
      <c r="O247" s="293" t="s">
        <v>130</v>
      </c>
      <c r="P247" s="294"/>
      <c r="Q247" s="294"/>
      <c r="R247" s="295"/>
      <c r="S247" s="4"/>
      <c r="T247" s="16"/>
      <c r="U247" s="17"/>
      <c r="V247" s="17"/>
      <c r="W247" s="17"/>
      <c r="X247" s="17"/>
      <c r="Y247" s="18"/>
      <c r="Z247" s="160"/>
    </row>
    <row r="248" spans="1:26" ht="30" customHeight="1" x14ac:dyDescent="0.15">
      <c r="B248" s="160"/>
      <c r="E248" s="287"/>
      <c r="F248" s="288"/>
      <c r="G248" s="289"/>
      <c r="H248" s="306" t="s">
        <v>382</v>
      </c>
      <c r="I248" s="290" t="s">
        <v>131</v>
      </c>
      <c r="J248" s="291"/>
      <c r="K248" s="291"/>
      <c r="L248" s="291"/>
      <c r="M248" s="291"/>
      <c r="N248" s="292"/>
      <c r="O248" s="293" t="s">
        <v>132</v>
      </c>
      <c r="P248" s="294"/>
      <c r="Q248" s="294"/>
      <c r="R248" s="295"/>
      <c r="S248" s="4"/>
      <c r="T248" s="16"/>
      <c r="U248" s="17"/>
      <c r="V248" s="17"/>
      <c r="W248" s="17"/>
      <c r="X248" s="17"/>
      <c r="Y248" s="18"/>
      <c r="Z248" s="160"/>
    </row>
    <row r="249" spans="1:26" ht="20.100000000000001" customHeight="1" x14ac:dyDescent="0.15">
      <c r="B249" s="160"/>
      <c r="E249" s="296"/>
      <c r="F249" s="297"/>
      <c r="G249" s="298"/>
      <c r="H249" s="310" t="s">
        <v>383</v>
      </c>
      <c r="I249" s="290" t="s">
        <v>133</v>
      </c>
      <c r="J249" s="291"/>
      <c r="K249" s="291"/>
      <c r="L249" s="291"/>
      <c r="M249" s="291"/>
      <c r="N249" s="292"/>
      <c r="O249" s="293" t="s">
        <v>134</v>
      </c>
      <c r="P249" s="294"/>
      <c r="Q249" s="294"/>
      <c r="R249" s="295"/>
      <c r="S249" s="4"/>
      <c r="T249" s="19"/>
      <c r="U249" s="20"/>
      <c r="V249" s="20"/>
      <c r="W249" s="20"/>
      <c r="X249" s="20"/>
      <c r="Y249" s="21"/>
      <c r="Z249" s="160"/>
    </row>
    <row r="250" spans="1:26" ht="20.100000000000001" customHeight="1" x14ac:dyDescent="0.15">
      <c r="B250" s="160"/>
      <c r="E250" s="276" t="s">
        <v>374</v>
      </c>
      <c r="F250" s="277" t="s">
        <v>151</v>
      </c>
      <c r="G250" s="278"/>
      <c r="H250" s="279" t="s">
        <v>370</v>
      </c>
      <c r="I250" s="280" t="s">
        <v>135</v>
      </c>
      <c r="J250" s="281"/>
      <c r="K250" s="281"/>
      <c r="L250" s="281"/>
      <c r="M250" s="281"/>
      <c r="N250" s="282"/>
      <c r="O250" s="283" t="s">
        <v>135</v>
      </c>
      <c r="P250" s="284"/>
      <c r="Q250" s="284"/>
      <c r="R250" s="285"/>
      <c r="S250" s="2"/>
      <c r="T250" s="22"/>
      <c r="U250" s="23"/>
      <c r="V250" s="23"/>
      <c r="W250" s="23"/>
      <c r="X250" s="23"/>
      <c r="Y250" s="24"/>
      <c r="Z250" s="160"/>
    </row>
    <row r="251" spans="1:26" ht="20.100000000000001" customHeight="1" x14ac:dyDescent="0.15">
      <c r="A251" s="103"/>
      <c r="B251" s="312"/>
      <c r="C251" s="117"/>
      <c r="D251" s="117"/>
      <c r="E251" s="287"/>
      <c r="F251" s="288"/>
      <c r="G251" s="289"/>
      <c r="H251" s="306" t="s">
        <v>381</v>
      </c>
      <c r="I251" s="290" t="s">
        <v>136</v>
      </c>
      <c r="J251" s="291"/>
      <c r="K251" s="291"/>
      <c r="L251" s="291"/>
      <c r="M251" s="291"/>
      <c r="N251" s="292"/>
      <c r="O251" s="293" t="s">
        <v>136</v>
      </c>
      <c r="P251" s="294"/>
      <c r="Q251" s="294"/>
      <c r="R251" s="295"/>
      <c r="S251" s="4"/>
      <c r="T251" s="16"/>
      <c r="U251" s="17"/>
      <c r="V251" s="17"/>
      <c r="W251" s="17"/>
      <c r="X251" s="17"/>
      <c r="Y251" s="18"/>
      <c r="Z251" s="116"/>
    </row>
    <row r="252" spans="1:26" ht="20.100000000000001" customHeight="1" x14ac:dyDescent="0.15">
      <c r="B252" s="160"/>
      <c r="C252" s="128"/>
      <c r="D252" s="160"/>
      <c r="E252" s="287"/>
      <c r="F252" s="288"/>
      <c r="G252" s="289"/>
      <c r="H252" s="306" t="s">
        <v>382</v>
      </c>
      <c r="I252" s="290" t="s">
        <v>137</v>
      </c>
      <c r="J252" s="291"/>
      <c r="K252" s="291"/>
      <c r="L252" s="291"/>
      <c r="M252" s="291"/>
      <c r="N252" s="292"/>
      <c r="O252" s="293" t="s">
        <v>137</v>
      </c>
      <c r="P252" s="294"/>
      <c r="Q252" s="294"/>
      <c r="R252" s="295"/>
      <c r="S252" s="4"/>
      <c r="T252" s="16"/>
      <c r="U252" s="17"/>
      <c r="V252" s="17"/>
      <c r="W252" s="17"/>
      <c r="X252" s="17"/>
      <c r="Y252" s="18"/>
      <c r="Z252" s="160"/>
    </row>
    <row r="253" spans="1:26" ht="20.100000000000001" customHeight="1" x14ac:dyDescent="0.15">
      <c r="B253" s="160"/>
      <c r="E253" s="287"/>
      <c r="F253" s="288"/>
      <c r="G253" s="289"/>
      <c r="H253" s="306" t="s">
        <v>383</v>
      </c>
      <c r="I253" s="290" t="s">
        <v>138</v>
      </c>
      <c r="J253" s="291"/>
      <c r="K253" s="291"/>
      <c r="L253" s="291"/>
      <c r="M253" s="291"/>
      <c r="N253" s="292"/>
      <c r="O253" s="293" t="s">
        <v>139</v>
      </c>
      <c r="P253" s="294"/>
      <c r="Q253" s="294"/>
      <c r="R253" s="295"/>
      <c r="S253" s="4"/>
      <c r="T253" s="16"/>
      <c r="U253" s="17"/>
      <c r="V253" s="17"/>
      <c r="W253" s="17"/>
      <c r="X253" s="17"/>
      <c r="Y253" s="18"/>
      <c r="Z253" s="160"/>
    </row>
    <row r="254" spans="1:26" ht="20.100000000000001" customHeight="1" x14ac:dyDescent="0.15">
      <c r="B254" s="160"/>
      <c r="E254" s="296"/>
      <c r="F254" s="297"/>
      <c r="G254" s="298"/>
      <c r="H254" s="310" t="s">
        <v>384</v>
      </c>
      <c r="I254" s="300" t="s">
        <v>140</v>
      </c>
      <c r="J254" s="301"/>
      <c r="K254" s="301"/>
      <c r="L254" s="301"/>
      <c r="M254" s="301"/>
      <c r="N254" s="302"/>
      <c r="O254" s="311" t="s">
        <v>140</v>
      </c>
      <c r="P254" s="303"/>
      <c r="Q254" s="303"/>
      <c r="R254" s="304"/>
      <c r="S254" s="8"/>
      <c r="T254" s="19"/>
      <c r="U254" s="20"/>
      <c r="V254" s="20"/>
      <c r="W254" s="20"/>
      <c r="X254" s="20"/>
      <c r="Y254" s="21"/>
      <c r="Z254" s="160"/>
    </row>
    <row r="255" spans="1:26" ht="20.100000000000001" customHeight="1" x14ac:dyDescent="0.15">
      <c r="B255" s="160"/>
      <c r="E255" s="276" t="s">
        <v>375</v>
      </c>
      <c r="F255" s="277" t="s">
        <v>152</v>
      </c>
      <c r="G255" s="278"/>
      <c r="H255" s="279" t="s">
        <v>370</v>
      </c>
      <c r="I255" s="307" t="s">
        <v>141</v>
      </c>
      <c r="J255" s="308"/>
      <c r="K255" s="308"/>
      <c r="L255" s="308"/>
      <c r="M255" s="308"/>
      <c r="N255" s="309"/>
      <c r="O255" s="283" t="s">
        <v>144</v>
      </c>
      <c r="P255" s="284"/>
      <c r="Q255" s="284"/>
      <c r="R255" s="285"/>
      <c r="S255" s="3"/>
      <c r="T255" s="22"/>
      <c r="U255" s="23"/>
      <c r="V255" s="23"/>
      <c r="W255" s="23"/>
      <c r="X255" s="23"/>
      <c r="Y255" s="24"/>
      <c r="Z255" s="160"/>
    </row>
    <row r="256" spans="1:26" ht="20.100000000000001" customHeight="1" x14ac:dyDescent="0.15">
      <c r="B256" s="160"/>
      <c r="E256" s="287"/>
      <c r="F256" s="288"/>
      <c r="G256" s="289"/>
      <c r="H256" s="306" t="s">
        <v>381</v>
      </c>
      <c r="I256" s="290" t="s">
        <v>142</v>
      </c>
      <c r="J256" s="291"/>
      <c r="K256" s="291"/>
      <c r="L256" s="291"/>
      <c r="M256" s="291"/>
      <c r="N256" s="292"/>
      <c r="O256" s="293" t="s">
        <v>145</v>
      </c>
      <c r="P256" s="294"/>
      <c r="Q256" s="294"/>
      <c r="R256" s="295"/>
      <c r="S256" s="4"/>
      <c r="T256" s="16"/>
      <c r="U256" s="17"/>
      <c r="V256" s="17"/>
      <c r="W256" s="17"/>
      <c r="X256" s="17"/>
      <c r="Y256" s="18"/>
      <c r="Z256" s="160"/>
    </row>
    <row r="257" spans="2:26" ht="20.100000000000001" customHeight="1" x14ac:dyDescent="0.15">
      <c r="B257" s="160"/>
      <c r="E257" s="296"/>
      <c r="F257" s="297"/>
      <c r="G257" s="298"/>
      <c r="H257" s="310" t="s">
        <v>382</v>
      </c>
      <c r="I257" s="300" t="s">
        <v>143</v>
      </c>
      <c r="J257" s="301"/>
      <c r="K257" s="301"/>
      <c r="L257" s="301"/>
      <c r="M257" s="301"/>
      <c r="N257" s="302"/>
      <c r="O257" s="311" t="s">
        <v>143</v>
      </c>
      <c r="P257" s="303"/>
      <c r="Q257" s="303"/>
      <c r="R257" s="304"/>
      <c r="S257" s="8"/>
      <c r="T257" s="19"/>
      <c r="U257" s="20"/>
      <c r="V257" s="20"/>
      <c r="W257" s="20"/>
      <c r="X257" s="20"/>
      <c r="Y257" s="21"/>
      <c r="Z257" s="160"/>
    </row>
    <row r="258" spans="2:26" ht="20.100000000000001" customHeight="1" x14ac:dyDescent="0.15">
      <c r="B258" s="160"/>
      <c r="E258" s="276" t="s">
        <v>376</v>
      </c>
      <c r="F258" s="277" t="s">
        <v>153</v>
      </c>
      <c r="G258" s="278"/>
      <c r="H258" s="313" t="s">
        <v>370</v>
      </c>
      <c r="I258" s="307" t="s">
        <v>146</v>
      </c>
      <c r="J258" s="308"/>
      <c r="K258" s="308"/>
      <c r="L258" s="308"/>
      <c r="M258" s="308"/>
      <c r="N258" s="309"/>
      <c r="O258" s="314" t="s">
        <v>148</v>
      </c>
      <c r="P258" s="314"/>
      <c r="Q258" s="314"/>
      <c r="R258" s="315"/>
      <c r="S258" s="6"/>
      <c r="T258" s="22"/>
      <c r="U258" s="23"/>
      <c r="V258" s="23"/>
      <c r="W258" s="23"/>
      <c r="X258" s="23"/>
      <c r="Y258" s="24"/>
      <c r="Z258" s="160"/>
    </row>
    <row r="259" spans="2:26" ht="20.100000000000001" customHeight="1" x14ac:dyDescent="0.15">
      <c r="B259" s="160"/>
      <c r="E259" s="296"/>
      <c r="F259" s="297"/>
      <c r="G259" s="298"/>
      <c r="H259" s="310" t="s">
        <v>381</v>
      </c>
      <c r="I259" s="300" t="s">
        <v>147</v>
      </c>
      <c r="J259" s="301"/>
      <c r="K259" s="301"/>
      <c r="L259" s="301"/>
      <c r="M259" s="301"/>
      <c r="N259" s="302"/>
      <c r="O259" s="303" t="s">
        <v>149</v>
      </c>
      <c r="P259" s="303"/>
      <c r="Q259" s="303"/>
      <c r="R259" s="304"/>
      <c r="S259" s="4"/>
      <c r="T259" s="19"/>
      <c r="U259" s="20"/>
      <c r="V259" s="20"/>
      <c r="W259" s="20"/>
      <c r="X259" s="20"/>
      <c r="Y259" s="21"/>
      <c r="Z259" s="160"/>
    </row>
    <row r="260" spans="2:26" ht="20.100000000000001" customHeight="1" x14ac:dyDescent="0.15">
      <c r="B260" s="160"/>
      <c r="E260" s="276" t="s">
        <v>377</v>
      </c>
      <c r="F260" s="277" t="s">
        <v>154</v>
      </c>
      <c r="G260" s="278"/>
      <c r="H260" s="279" t="s">
        <v>370</v>
      </c>
      <c r="I260" s="280" t="s">
        <v>155</v>
      </c>
      <c r="J260" s="281"/>
      <c r="K260" s="281"/>
      <c r="L260" s="281"/>
      <c r="M260" s="281"/>
      <c r="N260" s="282"/>
      <c r="O260" s="283" t="s">
        <v>159</v>
      </c>
      <c r="P260" s="284"/>
      <c r="Q260" s="284"/>
      <c r="R260" s="285"/>
      <c r="S260" s="2"/>
      <c r="T260" s="22"/>
      <c r="U260" s="23"/>
      <c r="V260" s="23"/>
      <c r="W260" s="23"/>
      <c r="X260" s="23"/>
      <c r="Y260" s="24"/>
      <c r="Z260" s="160"/>
    </row>
    <row r="261" spans="2:26" ht="20.100000000000001" customHeight="1" x14ac:dyDescent="0.15">
      <c r="B261" s="160"/>
      <c r="E261" s="287"/>
      <c r="F261" s="288"/>
      <c r="G261" s="289"/>
      <c r="H261" s="306" t="s">
        <v>381</v>
      </c>
      <c r="I261" s="290" t="s">
        <v>156</v>
      </c>
      <c r="J261" s="291"/>
      <c r="K261" s="291"/>
      <c r="L261" s="291"/>
      <c r="M261" s="291"/>
      <c r="N261" s="292"/>
      <c r="O261" s="293" t="s">
        <v>160</v>
      </c>
      <c r="P261" s="294"/>
      <c r="Q261" s="294"/>
      <c r="R261" s="295"/>
      <c r="S261" s="4"/>
      <c r="T261" s="16"/>
      <c r="U261" s="17"/>
      <c r="V261" s="17"/>
      <c r="W261" s="17"/>
      <c r="X261" s="17"/>
      <c r="Y261" s="18"/>
      <c r="Z261" s="160"/>
    </row>
    <row r="262" spans="2:26" ht="30" customHeight="1" x14ac:dyDescent="0.15">
      <c r="B262" s="160"/>
      <c r="E262" s="287"/>
      <c r="F262" s="288"/>
      <c r="G262" s="289"/>
      <c r="H262" s="306" t="s">
        <v>382</v>
      </c>
      <c r="I262" s="290" t="s">
        <v>157</v>
      </c>
      <c r="J262" s="291"/>
      <c r="K262" s="291"/>
      <c r="L262" s="291"/>
      <c r="M262" s="291"/>
      <c r="N262" s="292"/>
      <c r="O262" s="293" t="s">
        <v>161</v>
      </c>
      <c r="P262" s="294"/>
      <c r="Q262" s="294"/>
      <c r="R262" s="295"/>
      <c r="S262" s="4"/>
      <c r="T262" s="16"/>
      <c r="U262" s="17"/>
      <c r="V262" s="17"/>
      <c r="W262" s="17"/>
      <c r="X262" s="17"/>
      <c r="Y262" s="18"/>
      <c r="Z262" s="160"/>
    </row>
    <row r="263" spans="2:26" ht="20.100000000000001" customHeight="1" x14ac:dyDescent="0.15">
      <c r="B263" s="160"/>
      <c r="E263" s="296"/>
      <c r="F263" s="297"/>
      <c r="G263" s="298"/>
      <c r="H263" s="310" t="s">
        <v>383</v>
      </c>
      <c r="I263" s="300" t="s">
        <v>158</v>
      </c>
      <c r="J263" s="301"/>
      <c r="K263" s="301"/>
      <c r="L263" s="301"/>
      <c r="M263" s="301"/>
      <c r="N263" s="302"/>
      <c r="O263" s="303" t="s">
        <v>162</v>
      </c>
      <c r="P263" s="303"/>
      <c r="Q263" s="303"/>
      <c r="R263" s="304"/>
      <c r="S263" s="8"/>
      <c r="T263" s="19"/>
      <c r="U263" s="20"/>
      <c r="V263" s="20"/>
      <c r="W263" s="20"/>
      <c r="X263" s="20"/>
      <c r="Y263" s="21"/>
      <c r="Z263" s="160"/>
    </row>
    <row r="264" spans="2:26" ht="20.100000000000001" customHeight="1" x14ac:dyDescent="0.15">
      <c r="B264" s="160"/>
      <c r="E264" s="276" t="s">
        <v>378</v>
      </c>
      <c r="F264" s="277" t="s">
        <v>163</v>
      </c>
      <c r="G264" s="278"/>
      <c r="H264" s="279" t="s">
        <v>370</v>
      </c>
      <c r="I264" s="307" t="s">
        <v>164</v>
      </c>
      <c r="J264" s="308"/>
      <c r="K264" s="308"/>
      <c r="L264" s="308"/>
      <c r="M264" s="308"/>
      <c r="N264" s="309"/>
      <c r="O264" s="283" t="s">
        <v>165</v>
      </c>
      <c r="P264" s="284"/>
      <c r="Q264" s="284"/>
      <c r="R264" s="285"/>
      <c r="S264" s="3"/>
      <c r="T264" s="22"/>
      <c r="U264" s="23"/>
      <c r="V264" s="23"/>
      <c r="W264" s="23"/>
      <c r="X264" s="23"/>
      <c r="Y264" s="24"/>
      <c r="Z264" s="160"/>
    </row>
    <row r="265" spans="2:26" ht="20.100000000000001" customHeight="1" x14ac:dyDescent="0.15">
      <c r="B265" s="160"/>
      <c r="E265" s="287"/>
      <c r="F265" s="288"/>
      <c r="G265" s="289"/>
      <c r="H265" s="306" t="s">
        <v>381</v>
      </c>
      <c r="I265" s="290" t="s">
        <v>166</v>
      </c>
      <c r="J265" s="291"/>
      <c r="K265" s="291"/>
      <c r="L265" s="291"/>
      <c r="M265" s="291"/>
      <c r="N265" s="292"/>
      <c r="O265" s="293" t="s">
        <v>167</v>
      </c>
      <c r="P265" s="294"/>
      <c r="Q265" s="294"/>
      <c r="R265" s="295"/>
      <c r="S265" s="4"/>
      <c r="T265" s="16"/>
      <c r="U265" s="17"/>
      <c r="V265" s="17"/>
      <c r="W265" s="17"/>
      <c r="X265" s="17"/>
      <c r="Y265" s="18"/>
      <c r="Z265" s="160"/>
    </row>
    <row r="266" spans="2:26" ht="30" customHeight="1" x14ac:dyDescent="0.15">
      <c r="B266" s="160"/>
      <c r="E266" s="296"/>
      <c r="F266" s="297"/>
      <c r="G266" s="298"/>
      <c r="H266" s="310" t="s">
        <v>382</v>
      </c>
      <c r="I266" s="300" t="s">
        <v>168</v>
      </c>
      <c r="J266" s="301"/>
      <c r="K266" s="301"/>
      <c r="L266" s="301"/>
      <c r="M266" s="301"/>
      <c r="N266" s="302"/>
      <c r="O266" s="311" t="s">
        <v>169</v>
      </c>
      <c r="P266" s="303"/>
      <c r="Q266" s="303"/>
      <c r="R266" s="304"/>
      <c r="S266" s="7"/>
      <c r="T266" s="19"/>
      <c r="U266" s="20"/>
      <c r="V266" s="20"/>
      <c r="W266" s="20"/>
      <c r="X266" s="20"/>
      <c r="Y266" s="21"/>
      <c r="Z266" s="160"/>
    </row>
    <row r="267" spans="2:26" ht="30" customHeight="1" x14ac:dyDescent="0.15">
      <c r="B267" s="160"/>
      <c r="E267" s="276" t="s">
        <v>379</v>
      </c>
      <c r="F267" s="277" t="s">
        <v>170</v>
      </c>
      <c r="G267" s="278"/>
      <c r="H267" s="313" t="s">
        <v>370</v>
      </c>
      <c r="I267" s="307" t="s">
        <v>171</v>
      </c>
      <c r="J267" s="308"/>
      <c r="K267" s="308"/>
      <c r="L267" s="308"/>
      <c r="M267" s="308"/>
      <c r="N267" s="309"/>
      <c r="O267" s="314" t="s">
        <v>173</v>
      </c>
      <c r="P267" s="314"/>
      <c r="Q267" s="314"/>
      <c r="R267" s="315"/>
      <c r="S267" s="6"/>
      <c r="T267" s="22"/>
      <c r="U267" s="23"/>
      <c r="V267" s="23"/>
      <c r="W267" s="23"/>
      <c r="X267" s="23"/>
      <c r="Y267" s="24"/>
      <c r="Z267" s="160"/>
    </row>
    <row r="268" spans="2:26" ht="60" customHeight="1" x14ac:dyDescent="0.15">
      <c r="B268" s="160"/>
      <c r="E268" s="296"/>
      <c r="F268" s="297"/>
      <c r="G268" s="298"/>
      <c r="H268" s="310" t="s">
        <v>381</v>
      </c>
      <c r="I268" s="300" t="s">
        <v>172</v>
      </c>
      <c r="J268" s="301"/>
      <c r="K268" s="301"/>
      <c r="L268" s="301"/>
      <c r="M268" s="301"/>
      <c r="N268" s="302"/>
      <c r="O268" s="303" t="s">
        <v>174</v>
      </c>
      <c r="P268" s="303"/>
      <c r="Q268" s="303"/>
      <c r="R268" s="304"/>
      <c r="S268" s="4"/>
      <c r="T268" s="19"/>
      <c r="U268" s="20"/>
      <c r="V268" s="20"/>
      <c r="W268" s="20"/>
      <c r="X268" s="20"/>
      <c r="Y268" s="21"/>
      <c r="Z268" s="160"/>
    </row>
    <row r="269" spans="2:26" ht="20.100000000000001" customHeight="1" x14ac:dyDescent="0.15">
      <c r="B269" s="160"/>
      <c r="E269" s="276" t="s">
        <v>380</v>
      </c>
      <c r="F269" s="316" t="s">
        <v>175</v>
      </c>
      <c r="G269" s="317"/>
      <c r="H269" s="279" t="s">
        <v>370</v>
      </c>
      <c r="I269" s="280" t="s">
        <v>176</v>
      </c>
      <c r="J269" s="281"/>
      <c r="K269" s="281"/>
      <c r="L269" s="281"/>
      <c r="M269" s="281"/>
      <c r="N269" s="282"/>
      <c r="O269" s="283" t="s">
        <v>177</v>
      </c>
      <c r="P269" s="284"/>
      <c r="Q269" s="284"/>
      <c r="R269" s="285"/>
      <c r="S269" s="2"/>
      <c r="T269" s="22"/>
      <c r="U269" s="23"/>
      <c r="V269" s="23"/>
      <c r="W269" s="23"/>
      <c r="X269" s="23"/>
      <c r="Y269" s="24"/>
      <c r="Z269" s="160"/>
    </row>
    <row r="270" spans="2:26" ht="20.100000000000001" customHeight="1" x14ac:dyDescent="0.15">
      <c r="B270" s="160"/>
      <c r="E270" s="287"/>
      <c r="F270" s="318"/>
      <c r="G270" s="319"/>
      <c r="H270" s="306" t="s">
        <v>381</v>
      </c>
      <c r="I270" s="290" t="s">
        <v>178</v>
      </c>
      <c r="J270" s="291"/>
      <c r="K270" s="291"/>
      <c r="L270" s="291"/>
      <c r="M270" s="291"/>
      <c r="N270" s="292"/>
      <c r="O270" s="293" t="s">
        <v>179</v>
      </c>
      <c r="P270" s="294"/>
      <c r="Q270" s="294"/>
      <c r="R270" s="295"/>
      <c r="S270" s="4"/>
      <c r="T270" s="16"/>
      <c r="U270" s="17"/>
      <c r="V270" s="17"/>
      <c r="W270" s="17"/>
      <c r="X270" s="17"/>
      <c r="Y270" s="18"/>
      <c r="Z270" s="160"/>
    </row>
    <row r="271" spans="2:26" ht="20.100000000000001" customHeight="1" x14ac:dyDescent="0.15">
      <c r="B271" s="160"/>
      <c r="E271" s="287"/>
      <c r="F271" s="318"/>
      <c r="G271" s="319"/>
      <c r="H271" s="306" t="s">
        <v>382</v>
      </c>
      <c r="I271" s="290" t="s">
        <v>180</v>
      </c>
      <c r="J271" s="291"/>
      <c r="K271" s="291"/>
      <c r="L271" s="291"/>
      <c r="M271" s="291"/>
      <c r="N271" s="292"/>
      <c r="O271" s="293" t="s">
        <v>181</v>
      </c>
      <c r="P271" s="294"/>
      <c r="Q271" s="294"/>
      <c r="R271" s="295"/>
      <c r="S271" s="4"/>
      <c r="T271" s="16"/>
      <c r="U271" s="17"/>
      <c r="V271" s="17"/>
      <c r="W271" s="17"/>
      <c r="X271" s="17"/>
      <c r="Y271" s="18"/>
      <c r="Z271" s="160"/>
    </row>
    <row r="272" spans="2:26" ht="30" customHeight="1" x14ac:dyDescent="0.15">
      <c r="B272" s="160"/>
      <c r="E272" s="287"/>
      <c r="F272" s="318"/>
      <c r="G272" s="319"/>
      <c r="H272" s="306" t="s">
        <v>383</v>
      </c>
      <c r="I272" s="290" t="s">
        <v>182</v>
      </c>
      <c r="J272" s="291"/>
      <c r="K272" s="291"/>
      <c r="L272" s="291"/>
      <c r="M272" s="291"/>
      <c r="N272" s="292"/>
      <c r="O272" s="293" t="s">
        <v>183</v>
      </c>
      <c r="P272" s="294"/>
      <c r="Q272" s="294"/>
      <c r="R272" s="295"/>
      <c r="S272" s="4"/>
      <c r="T272" s="16"/>
      <c r="U272" s="17"/>
      <c r="V272" s="17"/>
      <c r="W272" s="17"/>
      <c r="X272" s="17"/>
      <c r="Y272" s="18"/>
      <c r="Z272" s="160"/>
    </row>
    <row r="273" spans="1:26" ht="20.100000000000001" customHeight="1" x14ac:dyDescent="0.15">
      <c r="B273" s="160"/>
      <c r="E273" s="287"/>
      <c r="F273" s="318"/>
      <c r="G273" s="319"/>
      <c r="H273" s="306" t="s">
        <v>384</v>
      </c>
      <c r="I273" s="290" t="s">
        <v>184</v>
      </c>
      <c r="J273" s="291"/>
      <c r="K273" s="291"/>
      <c r="L273" s="291"/>
      <c r="M273" s="291"/>
      <c r="N273" s="292"/>
      <c r="O273" s="293" t="s">
        <v>185</v>
      </c>
      <c r="P273" s="294"/>
      <c r="Q273" s="294"/>
      <c r="R273" s="295"/>
      <c r="S273" s="4"/>
      <c r="T273" s="16"/>
      <c r="U273" s="17"/>
      <c r="V273" s="17"/>
      <c r="W273" s="17"/>
      <c r="X273" s="17"/>
      <c r="Y273" s="18"/>
      <c r="Z273" s="160"/>
    </row>
    <row r="274" spans="1:26" ht="20.100000000000001" customHeight="1" x14ac:dyDescent="0.15">
      <c r="B274" s="160"/>
      <c r="E274" s="287"/>
      <c r="F274" s="318"/>
      <c r="G274" s="319"/>
      <c r="H274" s="279" t="s">
        <v>385</v>
      </c>
      <c r="I274" s="307" t="s">
        <v>186</v>
      </c>
      <c r="J274" s="308"/>
      <c r="K274" s="308"/>
      <c r="L274" s="308"/>
      <c r="M274" s="308"/>
      <c r="N274" s="309"/>
      <c r="O274" s="293" t="s">
        <v>187</v>
      </c>
      <c r="P274" s="294"/>
      <c r="Q274" s="294"/>
      <c r="R274" s="295"/>
      <c r="S274" s="3"/>
      <c r="T274" s="16"/>
      <c r="U274" s="17"/>
      <c r="V274" s="17"/>
      <c r="W274" s="17"/>
      <c r="X274" s="17"/>
      <c r="Y274" s="18"/>
      <c r="Z274" s="160"/>
    </row>
    <row r="275" spans="1:26" ht="20.100000000000001" customHeight="1" x14ac:dyDescent="0.15">
      <c r="B275" s="160"/>
      <c r="E275" s="287"/>
      <c r="F275" s="318"/>
      <c r="G275" s="319"/>
      <c r="H275" s="306" t="s">
        <v>386</v>
      </c>
      <c r="I275" s="290" t="s">
        <v>188</v>
      </c>
      <c r="J275" s="291"/>
      <c r="K275" s="291"/>
      <c r="L275" s="291"/>
      <c r="M275" s="291"/>
      <c r="N275" s="292"/>
      <c r="O275" s="293" t="s">
        <v>189</v>
      </c>
      <c r="P275" s="294"/>
      <c r="Q275" s="294"/>
      <c r="R275" s="295"/>
      <c r="S275" s="4"/>
      <c r="T275" s="16"/>
      <c r="U275" s="17"/>
      <c r="V275" s="17"/>
      <c r="W275" s="17"/>
      <c r="X275" s="17"/>
      <c r="Y275" s="18"/>
      <c r="Z275" s="160"/>
    </row>
    <row r="276" spans="1:26" ht="20.100000000000001" customHeight="1" x14ac:dyDescent="0.15">
      <c r="B276" s="160"/>
      <c r="E276" s="287"/>
      <c r="F276" s="318"/>
      <c r="G276" s="319"/>
      <c r="H276" s="306" t="s">
        <v>387</v>
      </c>
      <c r="I276" s="290" t="s">
        <v>190</v>
      </c>
      <c r="J276" s="291"/>
      <c r="K276" s="291"/>
      <c r="L276" s="291"/>
      <c r="M276" s="291"/>
      <c r="N276" s="292"/>
      <c r="O276" s="293" t="s">
        <v>191</v>
      </c>
      <c r="P276" s="294"/>
      <c r="Q276" s="294"/>
      <c r="R276" s="295"/>
      <c r="S276" s="4"/>
      <c r="T276" s="16"/>
      <c r="U276" s="17"/>
      <c r="V276" s="17"/>
      <c r="W276" s="17"/>
      <c r="X276" s="17"/>
      <c r="Y276" s="18"/>
      <c r="Z276" s="160"/>
    </row>
    <row r="277" spans="1:26" ht="20.100000000000001" customHeight="1" x14ac:dyDescent="0.15">
      <c r="B277" s="160"/>
      <c r="E277" s="287"/>
      <c r="F277" s="318"/>
      <c r="G277" s="319"/>
      <c r="H277" s="306" t="s">
        <v>388</v>
      </c>
      <c r="I277" s="290" t="s">
        <v>192</v>
      </c>
      <c r="J277" s="291"/>
      <c r="K277" s="291"/>
      <c r="L277" s="291"/>
      <c r="M277" s="291"/>
      <c r="N277" s="292"/>
      <c r="O277" s="293" t="s">
        <v>193</v>
      </c>
      <c r="P277" s="294"/>
      <c r="Q277" s="294"/>
      <c r="R277" s="295"/>
      <c r="S277" s="4"/>
      <c r="T277" s="16"/>
      <c r="U277" s="17"/>
      <c r="V277" s="17"/>
      <c r="W277" s="17"/>
      <c r="X277" s="17"/>
      <c r="Y277" s="18"/>
      <c r="Z277" s="160"/>
    </row>
    <row r="278" spans="1:26" ht="20.100000000000001" customHeight="1" x14ac:dyDescent="0.15">
      <c r="B278" s="160"/>
      <c r="E278" s="287"/>
      <c r="F278" s="318"/>
      <c r="G278" s="319"/>
      <c r="H278" s="306" t="s">
        <v>389</v>
      </c>
      <c r="I278" s="290" t="s">
        <v>194</v>
      </c>
      <c r="J278" s="291"/>
      <c r="K278" s="291"/>
      <c r="L278" s="291"/>
      <c r="M278" s="291"/>
      <c r="N278" s="292"/>
      <c r="O278" s="293" t="s">
        <v>195</v>
      </c>
      <c r="P278" s="294"/>
      <c r="Q278" s="294"/>
      <c r="R278" s="295"/>
      <c r="S278" s="4"/>
      <c r="T278" s="16"/>
      <c r="U278" s="17"/>
      <c r="V278" s="17"/>
      <c r="W278" s="17"/>
      <c r="X278" s="17"/>
      <c r="Y278" s="18"/>
      <c r="Z278" s="160"/>
    </row>
    <row r="279" spans="1:26" ht="20.100000000000001" customHeight="1" x14ac:dyDescent="0.15">
      <c r="B279" s="160"/>
      <c r="E279" s="287"/>
      <c r="F279" s="318"/>
      <c r="G279" s="319"/>
      <c r="H279" s="279" t="s">
        <v>390</v>
      </c>
      <c r="I279" s="307" t="s">
        <v>196</v>
      </c>
      <c r="J279" s="308"/>
      <c r="K279" s="308"/>
      <c r="L279" s="308"/>
      <c r="M279" s="308"/>
      <c r="N279" s="309"/>
      <c r="O279" s="293" t="s">
        <v>197</v>
      </c>
      <c r="P279" s="294"/>
      <c r="Q279" s="294"/>
      <c r="R279" s="295"/>
      <c r="S279" s="3"/>
      <c r="T279" s="16"/>
      <c r="U279" s="17"/>
      <c r="V279" s="17"/>
      <c r="W279" s="17"/>
      <c r="X279" s="17"/>
      <c r="Y279" s="18"/>
      <c r="Z279" s="160"/>
    </row>
    <row r="280" spans="1:26" ht="20.100000000000001" customHeight="1" x14ac:dyDescent="0.15">
      <c r="B280" s="160"/>
      <c r="E280" s="287"/>
      <c r="F280" s="318"/>
      <c r="G280" s="319"/>
      <c r="H280" s="306" t="s">
        <v>391</v>
      </c>
      <c r="I280" s="290" t="s">
        <v>198</v>
      </c>
      <c r="J280" s="291"/>
      <c r="K280" s="291"/>
      <c r="L280" s="291"/>
      <c r="M280" s="291"/>
      <c r="N280" s="292"/>
      <c r="O280" s="293" t="s">
        <v>199</v>
      </c>
      <c r="P280" s="294"/>
      <c r="Q280" s="294"/>
      <c r="R280" s="295"/>
      <c r="S280" s="4"/>
      <c r="T280" s="16"/>
      <c r="U280" s="17"/>
      <c r="V280" s="17"/>
      <c r="W280" s="17"/>
      <c r="X280" s="17"/>
      <c r="Y280" s="18"/>
      <c r="Z280" s="160"/>
    </row>
    <row r="281" spans="1:26" ht="20.100000000000001" customHeight="1" x14ac:dyDescent="0.15">
      <c r="B281" s="160"/>
      <c r="E281" s="287"/>
      <c r="F281" s="318"/>
      <c r="G281" s="319"/>
      <c r="H281" s="306" t="s">
        <v>392</v>
      </c>
      <c r="I281" s="290" t="s">
        <v>200</v>
      </c>
      <c r="J281" s="291"/>
      <c r="K281" s="291"/>
      <c r="L281" s="291"/>
      <c r="M281" s="291"/>
      <c r="N281" s="292"/>
      <c r="O281" s="293" t="s">
        <v>201</v>
      </c>
      <c r="P281" s="294"/>
      <c r="Q281" s="294"/>
      <c r="R281" s="295"/>
      <c r="S281" s="4"/>
      <c r="T281" s="16"/>
      <c r="U281" s="17"/>
      <c r="V281" s="17"/>
      <c r="W281" s="17"/>
      <c r="X281" s="17"/>
      <c r="Y281" s="18"/>
      <c r="Z281" s="160"/>
    </row>
    <row r="282" spans="1:26" ht="20.100000000000001" customHeight="1" x14ac:dyDescent="0.15">
      <c r="B282" s="160"/>
      <c r="E282" s="287"/>
      <c r="F282" s="318"/>
      <c r="G282" s="319"/>
      <c r="H282" s="306" t="s">
        <v>393</v>
      </c>
      <c r="I282" s="290" t="s">
        <v>202</v>
      </c>
      <c r="J282" s="291"/>
      <c r="K282" s="291"/>
      <c r="L282" s="291"/>
      <c r="M282" s="291"/>
      <c r="N282" s="292"/>
      <c r="O282" s="293" t="s">
        <v>203</v>
      </c>
      <c r="P282" s="294"/>
      <c r="Q282" s="294"/>
      <c r="R282" s="295"/>
      <c r="S282" s="4"/>
      <c r="T282" s="16"/>
      <c r="U282" s="17"/>
      <c r="V282" s="17"/>
      <c r="W282" s="17"/>
      <c r="X282" s="17"/>
      <c r="Y282" s="18"/>
      <c r="Z282" s="160"/>
    </row>
    <row r="283" spans="1:26" ht="20.100000000000001" customHeight="1" x14ac:dyDescent="0.15">
      <c r="B283" s="160"/>
      <c r="E283" s="287"/>
      <c r="F283" s="318"/>
      <c r="G283" s="319"/>
      <c r="H283" s="306" t="s">
        <v>394</v>
      </c>
      <c r="I283" s="290" t="s">
        <v>204</v>
      </c>
      <c r="J283" s="291"/>
      <c r="K283" s="291"/>
      <c r="L283" s="291"/>
      <c r="M283" s="291"/>
      <c r="N283" s="292"/>
      <c r="O283" s="293" t="s">
        <v>205</v>
      </c>
      <c r="P283" s="294"/>
      <c r="Q283" s="294"/>
      <c r="R283" s="295"/>
      <c r="S283" s="4"/>
      <c r="T283" s="16"/>
      <c r="U283" s="17"/>
      <c r="V283" s="17"/>
      <c r="W283" s="17"/>
      <c r="X283" s="17"/>
      <c r="Y283" s="18"/>
      <c r="Z283" s="160"/>
    </row>
    <row r="284" spans="1:26" ht="20.100000000000001" customHeight="1" x14ac:dyDescent="0.15">
      <c r="A284" s="286">
        <f>IF(AND(TRIM($S284)="○",TRIM($T284)=""), 1001, 0)</f>
        <v>0</v>
      </c>
      <c r="B284" s="160"/>
      <c r="E284" s="296"/>
      <c r="F284" s="320"/>
      <c r="G284" s="321"/>
      <c r="H284" s="322" t="s">
        <v>395</v>
      </c>
      <c r="I284" s="323" t="s">
        <v>206</v>
      </c>
      <c r="J284" s="324"/>
      <c r="K284" s="324"/>
      <c r="L284" s="324"/>
      <c r="M284" s="324"/>
      <c r="N284" s="325"/>
      <c r="O284" s="311"/>
      <c r="P284" s="303"/>
      <c r="Q284" s="303"/>
      <c r="R284" s="304"/>
      <c r="S284" s="5"/>
      <c r="T284" s="19"/>
      <c r="U284" s="20"/>
      <c r="V284" s="20"/>
      <c r="W284" s="20"/>
      <c r="X284" s="20"/>
      <c r="Y284" s="21"/>
      <c r="Z284" s="160"/>
    </row>
    <row r="285" spans="1:26" ht="20.100000000000001" customHeight="1" x14ac:dyDescent="0.15">
      <c r="B285" s="160"/>
      <c r="E285" s="326"/>
      <c r="F285" s="327"/>
      <c r="G285" s="327"/>
      <c r="H285" s="328"/>
      <c r="I285" s="329"/>
      <c r="J285" s="329"/>
      <c r="K285" s="329"/>
      <c r="L285" s="329"/>
      <c r="M285" s="329"/>
      <c r="N285" s="329"/>
      <c r="O285" s="330"/>
      <c r="P285" s="330"/>
      <c r="Q285" s="330"/>
      <c r="R285" s="330"/>
      <c r="T285" s="331"/>
      <c r="U285" s="332"/>
      <c r="V285" s="332"/>
      <c r="W285" s="332"/>
      <c r="X285" s="332"/>
      <c r="Y285" s="332"/>
      <c r="Z285" s="160"/>
    </row>
    <row r="286" spans="1:26" ht="20.100000000000001" customHeight="1" x14ac:dyDescent="0.15">
      <c r="B286" s="160"/>
      <c r="E286" s="267" t="s">
        <v>367</v>
      </c>
      <c r="F286" s="139"/>
      <c r="G286" s="139"/>
      <c r="H286" s="139"/>
      <c r="I286" s="139"/>
      <c r="J286" s="139"/>
      <c r="K286" s="139"/>
      <c r="L286" s="139"/>
      <c r="M286" s="139"/>
      <c r="N286" s="139"/>
      <c r="O286" s="139"/>
      <c r="P286" s="139"/>
      <c r="Q286" s="139"/>
      <c r="R286" s="139"/>
      <c r="S286" s="139"/>
      <c r="T286" s="139"/>
      <c r="U286" s="139"/>
      <c r="V286" s="139"/>
      <c r="W286" s="139"/>
      <c r="X286" s="139"/>
      <c r="Y286" s="139"/>
      <c r="Z286" s="160"/>
    </row>
    <row r="287" spans="1:26" ht="20.100000000000001" customHeight="1" x14ac:dyDescent="0.15">
      <c r="B287" s="160"/>
      <c r="E287" s="268" t="s">
        <v>94</v>
      </c>
      <c r="F287" s="269"/>
      <c r="G287" s="270"/>
      <c r="H287" s="268" t="s">
        <v>95</v>
      </c>
      <c r="I287" s="269"/>
      <c r="J287" s="269"/>
      <c r="K287" s="269"/>
      <c r="L287" s="269"/>
      <c r="M287" s="269"/>
      <c r="N287" s="271"/>
      <c r="O287" s="269" t="s">
        <v>106</v>
      </c>
      <c r="P287" s="269"/>
      <c r="Q287" s="269"/>
      <c r="R287" s="269"/>
      <c r="S287" s="272" t="s">
        <v>12</v>
      </c>
      <c r="T287" s="273" t="s">
        <v>105</v>
      </c>
      <c r="U287" s="274"/>
      <c r="V287" s="274"/>
      <c r="W287" s="274"/>
      <c r="X287" s="274"/>
      <c r="Y287" s="275"/>
      <c r="Z287" s="160"/>
    </row>
    <row r="288" spans="1:26" ht="20.100000000000001" customHeight="1" x14ac:dyDescent="0.15">
      <c r="A288" s="286">
        <f>IF(AND(TRIM($S288)="○",TRIM($T288)=""), 1001, 0)</f>
        <v>0</v>
      </c>
      <c r="B288" s="160"/>
      <c r="E288" s="333">
        <v>301</v>
      </c>
      <c r="F288" s="334" t="s">
        <v>369</v>
      </c>
      <c r="G288" s="334"/>
      <c r="H288" s="335" t="s">
        <v>371</v>
      </c>
      <c r="I288" s="336" t="s">
        <v>369</v>
      </c>
      <c r="J288" s="269"/>
      <c r="K288" s="269"/>
      <c r="L288" s="269"/>
      <c r="M288" s="269"/>
      <c r="N288" s="269"/>
      <c r="O288" s="337"/>
      <c r="P288" s="338"/>
      <c r="Q288" s="338"/>
      <c r="R288" s="339"/>
      <c r="S288" s="9"/>
      <c r="T288" s="78"/>
      <c r="U288" s="79"/>
      <c r="V288" s="79"/>
      <c r="W288" s="79"/>
      <c r="X288" s="79"/>
      <c r="Y288" s="80"/>
      <c r="Z288" s="160"/>
    </row>
    <row r="289" spans="2:26" ht="20.100000000000001" customHeight="1" x14ac:dyDescent="0.15">
      <c r="B289" s="160"/>
      <c r="E289" s="326"/>
      <c r="F289" s="327"/>
      <c r="G289" s="327"/>
      <c r="H289" s="328"/>
      <c r="I289" s="329"/>
      <c r="J289" s="329"/>
      <c r="K289" s="329"/>
      <c r="L289" s="329"/>
      <c r="M289" s="329"/>
      <c r="N289" s="329"/>
      <c r="O289" s="330"/>
      <c r="P289" s="330"/>
      <c r="Q289" s="330"/>
      <c r="R289" s="330"/>
      <c r="T289" s="331"/>
      <c r="U289" s="332"/>
      <c r="V289" s="332"/>
      <c r="W289" s="332"/>
      <c r="X289" s="332"/>
      <c r="Y289" s="332"/>
      <c r="Z289" s="160"/>
    </row>
    <row r="290" spans="2:26" ht="20.100000000000001" customHeight="1" x14ac:dyDescent="0.15">
      <c r="B290" s="160"/>
      <c r="E290" s="267" t="s">
        <v>368</v>
      </c>
      <c r="F290" s="139"/>
      <c r="G290" s="139"/>
      <c r="H290" s="139"/>
      <c r="I290" s="139"/>
      <c r="J290" s="139"/>
      <c r="K290" s="139"/>
      <c r="L290" s="139"/>
      <c r="M290" s="139"/>
      <c r="N290" s="139"/>
      <c r="O290" s="139"/>
      <c r="P290" s="139"/>
      <c r="Q290" s="139"/>
      <c r="R290" s="139"/>
      <c r="S290" s="139"/>
      <c r="T290" s="139"/>
      <c r="U290" s="139"/>
      <c r="V290" s="139"/>
      <c r="W290" s="139"/>
      <c r="X290" s="139"/>
      <c r="Y290" s="139"/>
      <c r="Z290" s="160"/>
    </row>
    <row r="291" spans="2:26" ht="20.100000000000001" customHeight="1" x14ac:dyDescent="0.15">
      <c r="B291" s="160"/>
      <c r="E291" s="268" t="s">
        <v>103</v>
      </c>
      <c r="F291" s="269"/>
      <c r="G291" s="270"/>
      <c r="H291" s="268" t="s">
        <v>104</v>
      </c>
      <c r="I291" s="269"/>
      <c r="J291" s="269"/>
      <c r="K291" s="269"/>
      <c r="L291" s="269"/>
      <c r="M291" s="269"/>
      <c r="N291" s="269"/>
      <c r="O291" s="336" t="s">
        <v>346</v>
      </c>
      <c r="P291" s="269"/>
      <c r="Q291" s="269"/>
      <c r="R291" s="271"/>
      <c r="S291" s="340" t="s">
        <v>12</v>
      </c>
      <c r="T291" s="274" t="s">
        <v>347</v>
      </c>
      <c r="U291" s="274"/>
      <c r="V291" s="274"/>
      <c r="W291" s="274"/>
      <c r="X291" s="274"/>
      <c r="Y291" s="275"/>
      <c r="Z291" s="160"/>
    </row>
    <row r="292" spans="2:26" ht="20.100000000000001" customHeight="1" x14ac:dyDescent="0.15">
      <c r="B292" s="160"/>
      <c r="E292" s="276" t="s">
        <v>396</v>
      </c>
      <c r="F292" s="277" t="s">
        <v>207</v>
      </c>
      <c r="G292" s="278"/>
      <c r="H292" s="279" t="s">
        <v>370</v>
      </c>
      <c r="I292" s="280" t="s">
        <v>208</v>
      </c>
      <c r="J292" s="281"/>
      <c r="K292" s="281"/>
      <c r="L292" s="281"/>
      <c r="M292" s="281"/>
      <c r="N292" s="281"/>
      <c r="O292" s="283" t="s">
        <v>209</v>
      </c>
      <c r="P292" s="284"/>
      <c r="Q292" s="284"/>
      <c r="R292" s="285"/>
      <c r="S292" s="2"/>
      <c r="T292" s="22"/>
      <c r="U292" s="23"/>
      <c r="V292" s="23"/>
      <c r="W292" s="23"/>
      <c r="X292" s="23"/>
      <c r="Y292" s="24"/>
      <c r="Z292" s="160"/>
    </row>
    <row r="293" spans="2:26" ht="20.100000000000001" customHeight="1" x14ac:dyDescent="0.15">
      <c r="B293" s="160"/>
      <c r="E293" s="287"/>
      <c r="F293" s="288"/>
      <c r="G293" s="289"/>
      <c r="H293" s="306" t="s">
        <v>381</v>
      </c>
      <c r="I293" s="290" t="s">
        <v>210</v>
      </c>
      <c r="J293" s="291"/>
      <c r="K293" s="291"/>
      <c r="L293" s="291"/>
      <c r="M293" s="291"/>
      <c r="N293" s="291"/>
      <c r="O293" s="293" t="s">
        <v>211</v>
      </c>
      <c r="P293" s="294"/>
      <c r="Q293" s="294"/>
      <c r="R293" s="295"/>
      <c r="S293" s="4"/>
      <c r="T293" s="16"/>
      <c r="U293" s="17"/>
      <c r="V293" s="17"/>
      <c r="W293" s="17"/>
      <c r="X293" s="17"/>
      <c r="Y293" s="18"/>
      <c r="Z293" s="160"/>
    </row>
    <row r="294" spans="2:26" ht="20.100000000000001" customHeight="1" x14ac:dyDescent="0.15">
      <c r="B294" s="160"/>
      <c r="E294" s="287"/>
      <c r="F294" s="288"/>
      <c r="G294" s="289"/>
      <c r="H294" s="306" t="s">
        <v>382</v>
      </c>
      <c r="I294" s="290" t="s">
        <v>212</v>
      </c>
      <c r="J294" s="291"/>
      <c r="K294" s="291"/>
      <c r="L294" s="291"/>
      <c r="M294" s="291"/>
      <c r="N294" s="291"/>
      <c r="O294" s="293" t="s">
        <v>213</v>
      </c>
      <c r="P294" s="294"/>
      <c r="Q294" s="294"/>
      <c r="R294" s="295"/>
      <c r="S294" s="4"/>
      <c r="T294" s="16"/>
      <c r="U294" s="17"/>
      <c r="V294" s="17"/>
      <c r="W294" s="17"/>
      <c r="X294" s="17"/>
      <c r="Y294" s="18"/>
      <c r="Z294" s="160"/>
    </row>
    <row r="295" spans="2:26" ht="30" customHeight="1" x14ac:dyDescent="0.15">
      <c r="B295" s="160"/>
      <c r="E295" s="287"/>
      <c r="F295" s="288"/>
      <c r="G295" s="289"/>
      <c r="H295" s="306" t="s">
        <v>383</v>
      </c>
      <c r="I295" s="290" t="s">
        <v>214</v>
      </c>
      <c r="J295" s="291"/>
      <c r="K295" s="291"/>
      <c r="L295" s="291"/>
      <c r="M295" s="291"/>
      <c r="N295" s="291"/>
      <c r="O295" s="293" t="s">
        <v>215</v>
      </c>
      <c r="P295" s="294"/>
      <c r="Q295" s="294"/>
      <c r="R295" s="295"/>
      <c r="S295" s="4"/>
      <c r="T295" s="16"/>
      <c r="U295" s="17"/>
      <c r="V295" s="17"/>
      <c r="W295" s="17"/>
      <c r="X295" s="17"/>
      <c r="Y295" s="18"/>
      <c r="Z295" s="160"/>
    </row>
    <row r="296" spans="2:26" ht="30" customHeight="1" x14ac:dyDescent="0.15">
      <c r="B296" s="160"/>
      <c r="E296" s="287"/>
      <c r="F296" s="288"/>
      <c r="G296" s="289"/>
      <c r="H296" s="306" t="s">
        <v>384</v>
      </c>
      <c r="I296" s="290" t="s">
        <v>216</v>
      </c>
      <c r="J296" s="291"/>
      <c r="K296" s="291"/>
      <c r="L296" s="291"/>
      <c r="M296" s="291"/>
      <c r="N296" s="291"/>
      <c r="O296" s="293" t="s">
        <v>217</v>
      </c>
      <c r="P296" s="294"/>
      <c r="Q296" s="294"/>
      <c r="R296" s="295"/>
      <c r="S296" s="4"/>
      <c r="T296" s="16"/>
      <c r="U296" s="17"/>
      <c r="V296" s="17"/>
      <c r="W296" s="17"/>
      <c r="X296" s="17"/>
      <c r="Y296" s="18"/>
      <c r="Z296" s="160"/>
    </row>
    <row r="297" spans="2:26" ht="30" customHeight="1" x14ac:dyDescent="0.15">
      <c r="B297" s="160"/>
      <c r="E297" s="287"/>
      <c r="F297" s="288"/>
      <c r="G297" s="289"/>
      <c r="H297" s="279" t="s">
        <v>385</v>
      </c>
      <c r="I297" s="307" t="s">
        <v>218</v>
      </c>
      <c r="J297" s="308"/>
      <c r="K297" s="308"/>
      <c r="L297" s="308"/>
      <c r="M297" s="308"/>
      <c r="N297" s="308"/>
      <c r="O297" s="293" t="s">
        <v>219</v>
      </c>
      <c r="P297" s="294"/>
      <c r="Q297" s="294"/>
      <c r="R297" s="295"/>
      <c r="S297" s="3"/>
      <c r="T297" s="16"/>
      <c r="U297" s="17"/>
      <c r="V297" s="17"/>
      <c r="W297" s="17"/>
      <c r="X297" s="17"/>
      <c r="Y297" s="18"/>
      <c r="Z297" s="160"/>
    </row>
    <row r="298" spans="2:26" ht="30" customHeight="1" x14ac:dyDescent="0.15">
      <c r="B298" s="160"/>
      <c r="E298" s="287"/>
      <c r="F298" s="288"/>
      <c r="G298" s="289"/>
      <c r="H298" s="306" t="s">
        <v>386</v>
      </c>
      <c r="I298" s="290" t="s">
        <v>220</v>
      </c>
      <c r="J298" s="291"/>
      <c r="K298" s="291"/>
      <c r="L298" s="291"/>
      <c r="M298" s="291"/>
      <c r="N298" s="291"/>
      <c r="O298" s="293" t="s">
        <v>221</v>
      </c>
      <c r="P298" s="294"/>
      <c r="Q298" s="294"/>
      <c r="R298" s="295"/>
      <c r="S298" s="4"/>
      <c r="T298" s="16"/>
      <c r="U298" s="17"/>
      <c r="V298" s="17"/>
      <c r="W298" s="17"/>
      <c r="X298" s="17"/>
      <c r="Y298" s="18"/>
      <c r="Z298" s="160"/>
    </row>
    <row r="299" spans="2:26" ht="30" customHeight="1" x14ac:dyDescent="0.15">
      <c r="B299" s="160"/>
      <c r="E299" s="287"/>
      <c r="F299" s="288"/>
      <c r="G299" s="289"/>
      <c r="H299" s="306" t="s">
        <v>387</v>
      </c>
      <c r="I299" s="341" t="s">
        <v>222</v>
      </c>
      <c r="J299" s="342"/>
      <c r="K299" s="342"/>
      <c r="L299" s="342"/>
      <c r="M299" s="342"/>
      <c r="N299" s="342"/>
      <c r="O299" s="293" t="s">
        <v>223</v>
      </c>
      <c r="P299" s="294"/>
      <c r="Q299" s="294"/>
      <c r="R299" s="295"/>
      <c r="S299" s="4"/>
      <c r="T299" s="16"/>
      <c r="U299" s="17"/>
      <c r="V299" s="17"/>
      <c r="W299" s="17"/>
      <c r="X299" s="17"/>
      <c r="Y299" s="18"/>
      <c r="Z299" s="160"/>
    </row>
    <row r="300" spans="2:26" ht="30" customHeight="1" x14ac:dyDescent="0.15">
      <c r="B300" s="160"/>
      <c r="E300" s="287"/>
      <c r="F300" s="288"/>
      <c r="G300" s="289"/>
      <c r="H300" s="306" t="s">
        <v>388</v>
      </c>
      <c r="I300" s="290" t="s">
        <v>224</v>
      </c>
      <c r="J300" s="291"/>
      <c r="K300" s="291"/>
      <c r="L300" s="291"/>
      <c r="M300" s="291"/>
      <c r="N300" s="291"/>
      <c r="O300" s="293" t="s">
        <v>225</v>
      </c>
      <c r="P300" s="294"/>
      <c r="Q300" s="294"/>
      <c r="R300" s="295"/>
      <c r="S300" s="4"/>
      <c r="T300" s="16"/>
      <c r="U300" s="17"/>
      <c r="V300" s="17"/>
      <c r="W300" s="17"/>
      <c r="X300" s="17"/>
      <c r="Y300" s="18"/>
      <c r="Z300" s="160"/>
    </row>
    <row r="301" spans="2:26" ht="30" customHeight="1" x14ac:dyDescent="0.15">
      <c r="B301" s="160"/>
      <c r="E301" s="287"/>
      <c r="F301" s="288"/>
      <c r="G301" s="289"/>
      <c r="H301" s="306" t="s">
        <v>389</v>
      </c>
      <c r="I301" s="290" t="s">
        <v>226</v>
      </c>
      <c r="J301" s="291"/>
      <c r="K301" s="291"/>
      <c r="L301" s="291"/>
      <c r="M301" s="291"/>
      <c r="N301" s="291"/>
      <c r="O301" s="293" t="s">
        <v>227</v>
      </c>
      <c r="P301" s="294"/>
      <c r="Q301" s="294"/>
      <c r="R301" s="295"/>
      <c r="S301" s="4"/>
      <c r="T301" s="16"/>
      <c r="U301" s="17"/>
      <c r="V301" s="17"/>
      <c r="W301" s="17"/>
      <c r="X301" s="17"/>
      <c r="Y301" s="18"/>
      <c r="Z301" s="160"/>
    </row>
    <row r="302" spans="2:26" ht="20.100000000000001" customHeight="1" x14ac:dyDescent="0.15">
      <c r="B302" s="160"/>
      <c r="E302" s="287"/>
      <c r="F302" s="288"/>
      <c r="G302" s="289"/>
      <c r="H302" s="279" t="s">
        <v>390</v>
      </c>
      <c r="I302" s="307" t="s">
        <v>228</v>
      </c>
      <c r="J302" s="308"/>
      <c r="K302" s="308"/>
      <c r="L302" s="308"/>
      <c r="M302" s="308"/>
      <c r="N302" s="308"/>
      <c r="O302" s="293" t="s">
        <v>229</v>
      </c>
      <c r="P302" s="294"/>
      <c r="Q302" s="294"/>
      <c r="R302" s="295"/>
      <c r="S302" s="3"/>
      <c r="T302" s="16"/>
      <c r="U302" s="17"/>
      <c r="V302" s="17"/>
      <c r="W302" s="17"/>
      <c r="X302" s="17"/>
      <c r="Y302" s="18"/>
      <c r="Z302" s="160"/>
    </row>
    <row r="303" spans="2:26" ht="30" customHeight="1" x14ac:dyDescent="0.15">
      <c r="B303" s="160"/>
      <c r="E303" s="287"/>
      <c r="F303" s="288"/>
      <c r="G303" s="289"/>
      <c r="H303" s="306" t="s">
        <v>391</v>
      </c>
      <c r="I303" s="341" t="s">
        <v>230</v>
      </c>
      <c r="J303" s="342"/>
      <c r="K303" s="342"/>
      <c r="L303" s="342"/>
      <c r="M303" s="342"/>
      <c r="N303" s="342"/>
      <c r="O303" s="293" t="s">
        <v>231</v>
      </c>
      <c r="P303" s="294"/>
      <c r="Q303" s="294"/>
      <c r="R303" s="295"/>
      <c r="S303" s="4"/>
      <c r="T303" s="16"/>
      <c r="U303" s="17"/>
      <c r="V303" s="17"/>
      <c r="W303" s="17"/>
      <c r="X303" s="17"/>
      <c r="Y303" s="18"/>
      <c r="Z303" s="160"/>
    </row>
    <row r="304" spans="2:26" ht="20.100000000000001" customHeight="1" x14ac:dyDescent="0.15">
      <c r="B304" s="160"/>
      <c r="E304" s="287"/>
      <c r="F304" s="288"/>
      <c r="G304" s="289"/>
      <c r="H304" s="306" t="s">
        <v>392</v>
      </c>
      <c r="I304" s="290" t="s">
        <v>232</v>
      </c>
      <c r="J304" s="291"/>
      <c r="K304" s="291"/>
      <c r="L304" s="291"/>
      <c r="M304" s="291"/>
      <c r="N304" s="291"/>
      <c r="O304" s="293" t="s">
        <v>233</v>
      </c>
      <c r="P304" s="294"/>
      <c r="Q304" s="294"/>
      <c r="R304" s="295"/>
      <c r="S304" s="4"/>
      <c r="T304" s="16"/>
      <c r="U304" s="17"/>
      <c r="V304" s="17"/>
      <c r="W304" s="17"/>
      <c r="X304" s="17"/>
      <c r="Y304" s="18"/>
      <c r="Z304" s="160"/>
    </row>
    <row r="305" spans="1:26" ht="30" customHeight="1" x14ac:dyDescent="0.15">
      <c r="B305" s="160"/>
      <c r="E305" s="287"/>
      <c r="F305" s="288"/>
      <c r="G305" s="289"/>
      <c r="H305" s="306" t="s">
        <v>393</v>
      </c>
      <c r="I305" s="290" t="s">
        <v>234</v>
      </c>
      <c r="J305" s="291"/>
      <c r="K305" s="291"/>
      <c r="L305" s="291"/>
      <c r="M305" s="291"/>
      <c r="N305" s="291"/>
      <c r="O305" s="293" t="s">
        <v>235</v>
      </c>
      <c r="P305" s="294"/>
      <c r="Q305" s="294"/>
      <c r="R305" s="295"/>
      <c r="S305" s="4"/>
      <c r="T305" s="16"/>
      <c r="U305" s="17"/>
      <c r="V305" s="17"/>
      <c r="W305" s="17"/>
      <c r="X305" s="17"/>
      <c r="Y305" s="18"/>
      <c r="Z305" s="160"/>
    </row>
    <row r="306" spans="1:26" ht="20.100000000000001" customHeight="1" x14ac:dyDescent="0.15">
      <c r="B306" s="160"/>
      <c r="E306" s="287"/>
      <c r="F306" s="288"/>
      <c r="G306" s="289"/>
      <c r="H306" s="306" t="s">
        <v>394</v>
      </c>
      <c r="I306" s="290" t="s">
        <v>236</v>
      </c>
      <c r="J306" s="291"/>
      <c r="K306" s="291"/>
      <c r="L306" s="291"/>
      <c r="M306" s="291"/>
      <c r="N306" s="291"/>
      <c r="O306" s="293" t="s">
        <v>237</v>
      </c>
      <c r="P306" s="294"/>
      <c r="Q306" s="294"/>
      <c r="R306" s="295"/>
      <c r="S306" s="4"/>
      <c r="T306" s="16"/>
      <c r="U306" s="17"/>
      <c r="V306" s="17"/>
      <c r="W306" s="17"/>
      <c r="X306" s="17"/>
      <c r="Y306" s="18"/>
      <c r="Z306" s="160"/>
    </row>
    <row r="307" spans="1:26" ht="30" customHeight="1" x14ac:dyDescent="0.15">
      <c r="B307" s="160"/>
      <c r="E307" s="287"/>
      <c r="F307" s="288"/>
      <c r="G307" s="289"/>
      <c r="H307" s="279" t="s">
        <v>395</v>
      </c>
      <c r="I307" s="307" t="s">
        <v>238</v>
      </c>
      <c r="J307" s="308"/>
      <c r="K307" s="308"/>
      <c r="L307" s="308"/>
      <c r="M307" s="308"/>
      <c r="N307" s="308"/>
      <c r="O307" s="293" t="s">
        <v>239</v>
      </c>
      <c r="P307" s="294"/>
      <c r="Q307" s="294"/>
      <c r="R307" s="295"/>
      <c r="S307" s="3"/>
      <c r="T307" s="16"/>
      <c r="U307" s="17"/>
      <c r="V307" s="17"/>
      <c r="W307" s="17"/>
      <c r="X307" s="17"/>
      <c r="Y307" s="18"/>
      <c r="Z307" s="160"/>
    </row>
    <row r="308" spans="1:26" ht="30" customHeight="1" x14ac:dyDescent="0.15">
      <c r="B308" s="160"/>
      <c r="E308" s="287"/>
      <c r="F308" s="288"/>
      <c r="G308" s="289"/>
      <c r="H308" s="306">
        <v>17</v>
      </c>
      <c r="I308" s="290" t="s">
        <v>240</v>
      </c>
      <c r="J308" s="291"/>
      <c r="K308" s="291"/>
      <c r="L308" s="291"/>
      <c r="M308" s="291"/>
      <c r="N308" s="291"/>
      <c r="O308" s="293" t="s">
        <v>241</v>
      </c>
      <c r="P308" s="294"/>
      <c r="Q308" s="294"/>
      <c r="R308" s="295"/>
      <c r="S308" s="4"/>
      <c r="T308" s="16"/>
      <c r="U308" s="17"/>
      <c r="V308" s="17"/>
      <c r="W308" s="17"/>
      <c r="X308" s="17"/>
      <c r="Y308" s="18"/>
      <c r="Z308" s="160"/>
    </row>
    <row r="309" spans="1:26" ht="20.100000000000001" customHeight="1" x14ac:dyDescent="0.15">
      <c r="B309" s="160"/>
      <c r="E309" s="287"/>
      <c r="F309" s="288"/>
      <c r="G309" s="289"/>
      <c r="H309" s="306">
        <v>18</v>
      </c>
      <c r="I309" s="290" t="s">
        <v>242</v>
      </c>
      <c r="J309" s="291"/>
      <c r="K309" s="291"/>
      <c r="L309" s="291"/>
      <c r="M309" s="291"/>
      <c r="N309" s="291"/>
      <c r="O309" s="293" t="s">
        <v>243</v>
      </c>
      <c r="P309" s="294"/>
      <c r="Q309" s="294"/>
      <c r="R309" s="295"/>
      <c r="S309" s="4"/>
      <c r="T309" s="16"/>
      <c r="U309" s="17"/>
      <c r="V309" s="17"/>
      <c r="W309" s="17"/>
      <c r="X309" s="17"/>
      <c r="Y309" s="18"/>
      <c r="Z309" s="160"/>
    </row>
    <row r="310" spans="1:26" ht="20.100000000000001" customHeight="1" x14ac:dyDescent="0.15">
      <c r="A310" s="286">
        <f>IF(AND(TRIM($S310)="○",TRIM($T310)=""), 1001, 0)</f>
        <v>0</v>
      </c>
      <c r="B310" s="160"/>
      <c r="E310" s="296"/>
      <c r="F310" s="288"/>
      <c r="G310" s="289"/>
      <c r="H310" s="310">
        <v>19</v>
      </c>
      <c r="I310" s="290" t="s">
        <v>175</v>
      </c>
      <c r="J310" s="291"/>
      <c r="K310" s="291"/>
      <c r="L310" s="291"/>
      <c r="M310" s="291"/>
      <c r="N310" s="291"/>
      <c r="O310" s="293" t="s">
        <v>244</v>
      </c>
      <c r="P310" s="294"/>
      <c r="Q310" s="294"/>
      <c r="R310" s="295"/>
      <c r="S310" s="4"/>
      <c r="T310" s="19"/>
      <c r="U310" s="20"/>
      <c r="V310" s="20"/>
      <c r="W310" s="20"/>
      <c r="X310" s="20"/>
      <c r="Y310" s="21"/>
      <c r="Z310" s="160"/>
    </row>
    <row r="311" spans="1:26" ht="20.100000000000001" customHeight="1" x14ac:dyDescent="0.15">
      <c r="B311" s="160"/>
      <c r="E311" s="276" t="s">
        <v>397</v>
      </c>
      <c r="F311" s="277" t="s">
        <v>245</v>
      </c>
      <c r="G311" s="278"/>
      <c r="H311" s="279" t="s">
        <v>370</v>
      </c>
      <c r="I311" s="280" t="s">
        <v>246</v>
      </c>
      <c r="J311" s="281"/>
      <c r="K311" s="281"/>
      <c r="L311" s="281"/>
      <c r="M311" s="281"/>
      <c r="N311" s="282"/>
      <c r="O311" s="283"/>
      <c r="P311" s="284"/>
      <c r="Q311" s="284"/>
      <c r="R311" s="285"/>
      <c r="S311" s="2"/>
      <c r="T311" s="22"/>
      <c r="U311" s="23"/>
      <c r="V311" s="23"/>
      <c r="W311" s="23"/>
      <c r="X311" s="23"/>
      <c r="Y311" s="24"/>
      <c r="Z311" s="160"/>
    </row>
    <row r="312" spans="1:26" ht="20.100000000000001" customHeight="1" x14ac:dyDescent="0.15">
      <c r="B312" s="160"/>
      <c r="E312" s="287"/>
      <c r="F312" s="288"/>
      <c r="G312" s="289"/>
      <c r="H312" s="306" t="s">
        <v>381</v>
      </c>
      <c r="I312" s="290" t="s">
        <v>247</v>
      </c>
      <c r="J312" s="291"/>
      <c r="K312" s="291"/>
      <c r="L312" s="291"/>
      <c r="M312" s="291"/>
      <c r="N312" s="292"/>
      <c r="O312" s="293"/>
      <c r="P312" s="294"/>
      <c r="Q312" s="294"/>
      <c r="R312" s="295"/>
      <c r="S312" s="4"/>
      <c r="T312" s="16"/>
      <c r="U312" s="17"/>
      <c r="V312" s="17"/>
      <c r="W312" s="17"/>
      <c r="X312" s="17"/>
      <c r="Y312" s="18"/>
      <c r="Z312" s="160"/>
    </row>
    <row r="313" spans="1:26" ht="20.100000000000001" customHeight="1" x14ac:dyDescent="0.15">
      <c r="B313" s="160"/>
      <c r="E313" s="287"/>
      <c r="F313" s="288"/>
      <c r="G313" s="289"/>
      <c r="H313" s="306" t="s">
        <v>382</v>
      </c>
      <c r="I313" s="290" t="s">
        <v>248</v>
      </c>
      <c r="J313" s="291"/>
      <c r="K313" s="291"/>
      <c r="L313" s="291"/>
      <c r="M313" s="291"/>
      <c r="N313" s="292"/>
      <c r="O313" s="293"/>
      <c r="P313" s="294"/>
      <c r="Q313" s="294"/>
      <c r="R313" s="295"/>
      <c r="S313" s="4"/>
      <c r="T313" s="16"/>
      <c r="U313" s="17"/>
      <c r="V313" s="17"/>
      <c r="W313" s="17"/>
      <c r="X313" s="17"/>
      <c r="Y313" s="18"/>
      <c r="Z313" s="160"/>
    </row>
    <row r="314" spans="1:26" ht="20.100000000000001" customHeight="1" x14ac:dyDescent="0.15">
      <c r="B314" s="160"/>
      <c r="E314" s="287"/>
      <c r="F314" s="288"/>
      <c r="G314" s="289"/>
      <c r="H314" s="306" t="s">
        <v>383</v>
      </c>
      <c r="I314" s="290" t="s">
        <v>249</v>
      </c>
      <c r="J314" s="291"/>
      <c r="K314" s="291"/>
      <c r="L314" s="291"/>
      <c r="M314" s="291"/>
      <c r="N314" s="292"/>
      <c r="O314" s="293" t="s">
        <v>250</v>
      </c>
      <c r="P314" s="294"/>
      <c r="Q314" s="294"/>
      <c r="R314" s="295"/>
      <c r="S314" s="4"/>
      <c r="T314" s="16"/>
      <c r="U314" s="17"/>
      <c r="V314" s="17"/>
      <c r="W314" s="17"/>
      <c r="X314" s="17"/>
      <c r="Y314" s="18"/>
      <c r="Z314" s="160"/>
    </row>
    <row r="315" spans="1:26" ht="30" customHeight="1" x14ac:dyDescent="0.15">
      <c r="B315" s="160"/>
      <c r="E315" s="287"/>
      <c r="F315" s="288"/>
      <c r="G315" s="289"/>
      <c r="H315" s="306" t="s">
        <v>384</v>
      </c>
      <c r="I315" s="341" t="s">
        <v>251</v>
      </c>
      <c r="J315" s="342"/>
      <c r="K315" s="342"/>
      <c r="L315" s="342"/>
      <c r="M315" s="342"/>
      <c r="N315" s="343"/>
      <c r="O315" s="293"/>
      <c r="P315" s="294"/>
      <c r="Q315" s="294"/>
      <c r="R315" s="295"/>
      <c r="S315" s="4"/>
      <c r="T315" s="16"/>
      <c r="U315" s="17"/>
      <c r="V315" s="17"/>
      <c r="W315" s="17"/>
      <c r="X315" s="17"/>
      <c r="Y315" s="18"/>
      <c r="Z315" s="160"/>
    </row>
    <row r="316" spans="1:26" ht="20.100000000000001" customHeight="1" x14ac:dyDescent="0.15">
      <c r="B316" s="160"/>
      <c r="E316" s="287"/>
      <c r="F316" s="288"/>
      <c r="G316" s="289"/>
      <c r="H316" s="279" t="s">
        <v>385</v>
      </c>
      <c r="I316" s="307" t="s">
        <v>252</v>
      </c>
      <c r="J316" s="308"/>
      <c r="K316" s="308"/>
      <c r="L316" s="308"/>
      <c r="M316" s="308"/>
      <c r="N316" s="309"/>
      <c r="O316" s="293" t="s">
        <v>250</v>
      </c>
      <c r="P316" s="294"/>
      <c r="Q316" s="294"/>
      <c r="R316" s="295"/>
      <c r="S316" s="3"/>
      <c r="T316" s="16"/>
      <c r="U316" s="17"/>
      <c r="V316" s="17"/>
      <c r="W316" s="17"/>
      <c r="X316" s="17"/>
      <c r="Y316" s="18"/>
      <c r="Z316" s="160"/>
    </row>
    <row r="317" spans="1:26" ht="20.100000000000001" customHeight="1" x14ac:dyDescent="0.15">
      <c r="B317" s="160"/>
      <c r="E317" s="287"/>
      <c r="F317" s="288"/>
      <c r="G317" s="289"/>
      <c r="H317" s="306" t="s">
        <v>386</v>
      </c>
      <c r="I317" s="290" t="s">
        <v>253</v>
      </c>
      <c r="J317" s="291"/>
      <c r="K317" s="291"/>
      <c r="L317" s="291"/>
      <c r="M317" s="291"/>
      <c r="N317" s="292"/>
      <c r="O317" s="293" t="s">
        <v>254</v>
      </c>
      <c r="P317" s="294"/>
      <c r="Q317" s="294"/>
      <c r="R317" s="295"/>
      <c r="S317" s="4"/>
      <c r="T317" s="16"/>
      <c r="U317" s="17"/>
      <c r="V317" s="17"/>
      <c r="W317" s="17"/>
      <c r="X317" s="17"/>
      <c r="Y317" s="18"/>
      <c r="Z317" s="160"/>
    </row>
    <row r="318" spans="1:26" ht="20.100000000000001" customHeight="1" x14ac:dyDescent="0.15">
      <c r="A318" s="286">
        <f>IF(AND(TRIM($S318)="○",TRIM($T318)=""), 1001, 0)</f>
        <v>0</v>
      </c>
      <c r="B318" s="160"/>
      <c r="E318" s="296"/>
      <c r="F318" s="297"/>
      <c r="G318" s="298"/>
      <c r="H318" s="310" t="s">
        <v>387</v>
      </c>
      <c r="I318" s="300" t="s">
        <v>175</v>
      </c>
      <c r="J318" s="301"/>
      <c r="K318" s="301"/>
      <c r="L318" s="301"/>
      <c r="M318" s="301"/>
      <c r="N318" s="302"/>
      <c r="O318" s="311"/>
      <c r="P318" s="303"/>
      <c r="Q318" s="303"/>
      <c r="R318" s="304"/>
      <c r="S318" s="4"/>
      <c r="T318" s="19"/>
      <c r="U318" s="20"/>
      <c r="V318" s="20"/>
      <c r="W318" s="20"/>
      <c r="X318" s="20"/>
      <c r="Y318" s="21"/>
      <c r="Z318" s="160"/>
    </row>
    <row r="319" spans="1:26" ht="20.100000000000001" customHeight="1" x14ac:dyDescent="0.15">
      <c r="B319" s="160"/>
      <c r="E319" s="276" t="s">
        <v>398</v>
      </c>
      <c r="F319" s="316" t="s">
        <v>255</v>
      </c>
      <c r="G319" s="317"/>
      <c r="H319" s="279" t="s">
        <v>370</v>
      </c>
      <c r="I319" s="280" t="s">
        <v>256</v>
      </c>
      <c r="J319" s="281"/>
      <c r="K319" s="281"/>
      <c r="L319" s="281"/>
      <c r="M319" s="281"/>
      <c r="N319" s="282"/>
      <c r="O319" s="283" t="s">
        <v>259</v>
      </c>
      <c r="P319" s="284"/>
      <c r="Q319" s="284"/>
      <c r="R319" s="285"/>
      <c r="S319" s="2"/>
      <c r="T319" s="22"/>
      <c r="U319" s="23"/>
      <c r="V319" s="23"/>
      <c r="W319" s="23"/>
      <c r="X319" s="23"/>
      <c r="Y319" s="24"/>
      <c r="Z319" s="160"/>
    </row>
    <row r="320" spans="1:26" ht="20.100000000000001" customHeight="1" x14ac:dyDescent="0.15">
      <c r="B320" s="160"/>
      <c r="E320" s="287"/>
      <c r="F320" s="318"/>
      <c r="G320" s="319"/>
      <c r="H320" s="306" t="s">
        <v>381</v>
      </c>
      <c r="I320" s="290" t="s">
        <v>257</v>
      </c>
      <c r="J320" s="291"/>
      <c r="K320" s="291"/>
      <c r="L320" s="291"/>
      <c r="M320" s="291"/>
      <c r="N320" s="292"/>
      <c r="O320" s="293" t="s">
        <v>260</v>
      </c>
      <c r="P320" s="294"/>
      <c r="Q320" s="294"/>
      <c r="R320" s="295"/>
      <c r="S320" s="4"/>
      <c r="T320" s="16"/>
      <c r="U320" s="17"/>
      <c r="V320" s="17"/>
      <c r="W320" s="17"/>
      <c r="X320" s="17"/>
      <c r="Y320" s="18"/>
      <c r="Z320" s="160"/>
    </row>
    <row r="321" spans="1:26" ht="30" customHeight="1" x14ac:dyDescent="0.15">
      <c r="A321" s="286">
        <f>IF(AND(TRIM($S321)="○",TRIM($T321)=""), 1001, 0)</f>
        <v>0</v>
      </c>
      <c r="B321" s="160"/>
      <c r="E321" s="296"/>
      <c r="F321" s="320"/>
      <c r="G321" s="321"/>
      <c r="H321" s="310" t="s">
        <v>382</v>
      </c>
      <c r="I321" s="300" t="s">
        <v>258</v>
      </c>
      <c r="J321" s="301"/>
      <c r="K321" s="301"/>
      <c r="L321" s="301"/>
      <c r="M321" s="301"/>
      <c r="N321" s="302"/>
      <c r="O321" s="311" t="s">
        <v>261</v>
      </c>
      <c r="P321" s="303"/>
      <c r="Q321" s="303"/>
      <c r="R321" s="304"/>
      <c r="S321" s="4"/>
      <c r="T321" s="19"/>
      <c r="U321" s="20"/>
      <c r="V321" s="20"/>
      <c r="W321" s="20"/>
      <c r="X321" s="20"/>
      <c r="Y321" s="21"/>
      <c r="Z321" s="160"/>
    </row>
    <row r="322" spans="1:26" ht="30" customHeight="1" x14ac:dyDescent="0.15">
      <c r="B322" s="160"/>
      <c r="E322" s="276" t="s">
        <v>399</v>
      </c>
      <c r="F322" s="277" t="s">
        <v>262</v>
      </c>
      <c r="G322" s="278"/>
      <c r="H322" s="279" t="s">
        <v>370</v>
      </c>
      <c r="I322" s="280" t="s">
        <v>263</v>
      </c>
      <c r="J322" s="281"/>
      <c r="K322" s="281"/>
      <c r="L322" s="281"/>
      <c r="M322" s="281"/>
      <c r="N322" s="282"/>
      <c r="O322" s="283" t="s">
        <v>267</v>
      </c>
      <c r="P322" s="284"/>
      <c r="Q322" s="284"/>
      <c r="R322" s="285"/>
      <c r="S322" s="2"/>
      <c r="T322" s="22"/>
      <c r="U322" s="23"/>
      <c r="V322" s="23"/>
      <c r="W322" s="23"/>
      <c r="X322" s="23"/>
      <c r="Y322" s="24"/>
      <c r="Z322" s="160"/>
    </row>
    <row r="323" spans="1:26" ht="20.100000000000001" customHeight="1" x14ac:dyDescent="0.15">
      <c r="B323" s="160"/>
      <c r="E323" s="287"/>
      <c r="F323" s="288"/>
      <c r="G323" s="289"/>
      <c r="H323" s="306" t="s">
        <v>381</v>
      </c>
      <c r="I323" s="290" t="s">
        <v>264</v>
      </c>
      <c r="J323" s="291"/>
      <c r="K323" s="291"/>
      <c r="L323" s="291"/>
      <c r="M323" s="291"/>
      <c r="N323" s="292"/>
      <c r="O323" s="293" t="s">
        <v>268</v>
      </c>
      <c r="P323" s="294"/>
      <c r="Q323" s="294"/>
      <c r="R323" s="295"/>
      <c r="S323" s="4"/>
      <c r="T323" s="16"/>
      <c r="U323" s="17"/>
      <c r="V323" s="17"/>
      <c r="W323" s="17"/>
      <c r="X323" s="17"/>
      <c r="Y323" s="18"/>
      <c r="Z323" s="160"/>
    </row>
    <row r="324" spans="1:26" ht="30" customHeight="1" x14ac:dyDescent="0.15">
      <c r="B324" s="160"/>
      <c r="E324" s="287"/>
      <c r="F324" s="288"/>
      <c r="G324" s="289"/>
      <c r="H324" s="306" t="s">
        <v>382</v>
      </c>
      <c r="I324" s="290" t="s">
        <v>265</v>
      </c>
      <c r="J324" s="291"/>
      <c r="K324" s="291"/>
      <c r="L324" s="291"/>
      <c r="M324" s="291"/>
      <c r="N324" s="292"/>
      <c r="O324" s="293" t="s">
        <v>269</v>
      </c>
      <c r="P324" s="294"/>
      <c r="Q324" s="294"/>
      <c r="R324" s="295"/>
      <c r="S324" s="4"/>
      <c r="T324" s="16"/>
      <c r="U324" s="17"/>
      <c r="V324" s="17"/>
      <c r="W324" s="17"/>
      <c r="X324" s="17"/>
      <c r="Y324" s="18"/>
      <c r="Z324" s="160"/>
    </row>
    <row r="325" spans="1:26" ht="30" customHeight="1" x14ac:dyDescent="0.15">
      <c r="B325" s="160"/>
      <c r="E325" s="287"/>
      <c r="F325" s="288"/>
      <c r="G325" s="289"/>
      <c r="H325" s="306" t="s">
        <v>383</v>
      </c>
      <c r="I325" s="290" t="s">
        <v>266</v>
      </c>
      <c r="J325" s="291"/>
      <c r="K325" s="291"/>
      <c r="L325" s="291"/>
      <c r="M325" s="291"/>
      <c r="N325" s="292"/>
      <c r="O325" s="293" t="s">
        <v>270</v>
      </c>
      <c r="P325" s="294"/>
      <c r="Q325" s="294"/>
      <c r="R325" s="295"/>
      <c r="S325" s="4"/>
      <c r="T325" s="16"/>
      <c r="U325" s="17"/>
      <c r="V325" s="17"/>
      <c r="W325" s="17"/>
      <c r="X325" s="17"/>
      <c r="Y325" s="18"/>
      <c r="Z325" s="160"/>
    </row>
    <row r="326" spans="1:26" ht="20.100000000000001" customHeight="1" x14ac:dyDescent="0.15">
      <c r="A326" s="286">
        <f>IF(AND(TRIM($S326)="○",TRIM($T326)=""), 1001, 0)</f>
        <v>0</v>
      </c>
      <c r="B326" s="160"/>
      <c r="E326" s="296"/>
      <c r="F326" s="297"/>
      <c r="G326" s="298"/>
      <c r="H326" s="310" t="s">
        <v>384</v>
      </c>
      <c r="I326" s="300" t="s">
        <v>175</v>
      </c>
      <c r="J326" s="301"/>
      <c r="K326" s="301"/>
      <c r="L326" s="301"/>
      <c r="M326" s="301"/>
      <c r="N326" s="302"/>
      <c r="O326" s="311" t="s">
        <v>271</v>
      </c>
      <c r="P326" s="303"/>
      <c r="Q326" s="303"/>
      <c r="R326" s="304"/>
      <c r="S326" s="4"/>
      <c r="T326" s="19"/>
      <c r="U326" s="20"/>
      <c r="V326" s="20"/>
      <c r="W326" s="20"/>
      <c r="X326" s="20"/>
      <c r="Y326" s="21"/>
      <c r="Z326" s="160"/>
    </row>
    <row r="327" spans="1:26" ht="30" customHeight="1" x14ac:dyDescent="0.15">
      <c r="B327" s="160"/>
      <c r="E327" s="276" t="s">
        <v>400</v>
      </c>
      <c r="F327" s="277" t="s">
        <v>272</v>
      </c>
      <c r="G327" s="278"/>
      <c r="H327" s="279" t="s">
        <v>370</v>
      </c>
      <c r="I327" s="280" t="s">
        <v>273</v>
      </c>
      <c r="J327" s="281"/>
      <c r="K327" s="281"/>
      <c r="L327" s="281"/>
      <c r="M327" s="281"/>
      <c r="N327" s="282"/>
      <c r="O327" s="283" t="s">
        <v>280</v>
      </c>
      <c r="P327" s="284"/>
      <c r="Q327" s="284"/>
      <c r="R327" s="285"/>
      <c r="S327" s="2"/>
      <c r="T327" s="22"/>
      <c r="U327" s="23"/>
      <c r="V327" s="23"/>
      <c r="W327" s="23"/>
      <c r="X327" s="23"/>
      <c r="Y327" s="24"/>
      <c r="Z327" s="160"/>
    </row>
    <row r="328" spans="1:26" ht="30" customHeight="1" x14ac:dyDescent="0.15">
      <c r="B328" s="160"/>
      <c r="E328" s="287"/>
      <c r="F328" s="288"/>
      <c r="G328" s="289"/>
      <c r="H328" s="306" t="s">
        <v>381</v>
      </c>
      <c r="I328" s="290" t="s">
        <v>274</v>
      </c>
      <c r="J328" s="291"/>
      <c r="K328" s="291"/>
      <c r="L328" s="291"/>
      <c r="M328" s="291"/>
      <c r="N328" s="292"/>
      <c r="O328" s="293" t="s">
        <v>281</v>
      </c>
      <c r="P328" s="294"/>
      <c r="Q328" s="294"/>
      <c r="R328" s="295"/>
      <c r="S328" s="4"/>
      <c r="T328" s="16"/>
      <c r="U328" s="17"/>
      <c r="V328" s="17"/>
      <c r="W328" s="17"/>
      <c r="X328" s="17"/>
      <c r="Y328" s="18"/>
      <c r="Z328" s="160"/>
    </row>
    <row r="329" spans="1:26" ht="30" customHeight="1" x14ac:dyDescent="0.15">
      <c r="B329" s="160"/>
      <c r="E329" s="287"/>
      <c r="F329" s="288"/>
      <c r="G329" s="289"/>
      <c r="H329" s="306" t="s">
        <v>382</v>
      </c>
      <c r="I329" s="290" t="s">
        <v>275</v>
      </c>
      <c r="J329" s="291"/>
      <c r="K329" s="291"/>
      <c r="L329" s="291"/>
      <c r="M329" s="291"/>
      <c r="N329" s="292"/>
      <c r="O329" s="293" t="s">
        <v>282</v>
      </c>
      <c r="P329" s="294"/>
      <c r="Q329" s="294"/>
      <c r="R329" s="295"/>
      <c r="S329" s="4"/>
      <c r="T329" s="16"/>
      <c r="U329" s="17"/>
      <c r="V329" s="17"/>
      <c r="W329" s="17"/>
      <c r="X329" s="17"/>
      <c r="Y329" s="18"/>
      <c r="Z329" s="160"/>
    </row>
    <row r="330" spans="1:26" ht="30" customHeight="1" x14ac:dyDescent="0.15">
      <c r="B330" s="160"/>
      <c r="E330" s="287"/>
      <c r="F330" s="288"/>
      <c r="G330" s="289"/>
      <c r="H330" s="306" t="s">
        <v>383</v>
      </c>
      <c r="I330" s="290" t="s">
        <v>276</v>
      </c>
      <c r="J330" s="291"/>
      <c r="K330" s="291"/>
      <c r="L330" s="291"/>
      <c r="M330" s="291"/>
      <c r="N330" s="292"/>
      <c r="O330" s="293" t="s">
        <v>283</v>
      </c>
      <c r="P330" s="294"/>
      <c r="Q330" s="294"/>
      <c r="R330" s="295"/>
      <c r="S330" s="4"/>
      <c r="T330" s="16"/>
      <c r="U330" s="17"/>
      <c r="V330" s="17"/>
      <c r="W330" s="17"/>
      <c r="X330" s="17"/>
      <c r="Y330" s="18"/>
      <c r="Z330" s="160"/>
    </row>
    <row r="331" spans="1:26" ht="30" customHeight="1" x14ac:dyDescent="0.15">
      <c r="B331" s="160"/>
      <c r="E331" s="287"/>
      <c r="F331" s="288"/>
      <c r="G331" s="289"/>
      <c r="H331" s="306" t="s">
        <v>384</v>
      </c>
      <c r="I331" s="290" t="s">
        <v>277</v>
      </c>
      <c r="J331" s="291"/>
      <c r="K331" s="291"/>
      <c r="L331" s="291"/>
      <c r="M331" s="291"/>
      <c r="N331" s="292"/>
      <c r="O331" s="293" t="s">
        <v>284</v>
      </c>
      <c r="P331" s="294"/>
      <c r="Q331" s="294"/>
      <c r="R331" s="295"/>
      <c r="S331" s="4"/>
      <c r="T331" s="16"/>
      <c r="U331" s="17"/>
      <c r="V331" s="17"/>
      <c r="W331" s="17"/>
      <c r="X331" s="17"/>
      <c r="Y331" s="18"/>
      <c r="Z331" s="160"/>
    </row>
    <row r="332" spans="1:26" ht="30" customHeight="1" x14ac:dyDescent="0.15">
      <c r="B332" s="160"/>
      <c r="E332" s="287"/>
      <c r="F332" s="288"/>
      <c r="G332" s="289"/>
      <c r="H332" s="279" t="s">
        <v>385</v>
      </c>
      <c r="I332" s="307" t="s">
        <v>278</v>
      </c>
      <c r="J332" s="308"/>
      <c r="K332" s="308"/>
      <c r="L332" s="308"/>
      <c r="M332" s="308"/>
      <c r="N332" s="309"/>
      <c r="O332" s="293" t="s">
        <v>285</v>
      </c>
      <c r="P332" s="294"/>
      <c r="Q332" s="294"/>
      <c r="R332" s="295"/>
      <c r="S332" s="3"/>
      <c r="T332" s="16"/>
      <c r="U332" s="17"/>
      <c r="V332" s="17"/>
      <c r="W332" s="17"/>
      <c r="X332" s="17"/>
      <c r="Y332" s="18"/>
      <c r="Z332" s="160"/>
    </row>
    <row r="333" spans="1:26" ht="20.100000000000001" customHeight="1" x14ac:dyDescent="0.15">
      <c r="B333" s="160"/>
      <c r="E333" s="287"/>
      <c r="F333" s="288"/>
      <c r="G333" s="289"/>
      <c r="H333" s="306" t="s">
        <v>386</v>
      </c>
      <c r="I333" s="290" t="s">
        <v>279</v>
      </c>
      <c r="J333" s="291"/>
      <c r="K333" s="291"/>
      <c r="L333" s="291"/>
      <c r="M333" s="291"/>
      <c r="N333" s="292"/>
      <c r="O333" s="293" t="s">
        <v>286</v>
      </c>
      <c r="P333" s="294"/>
      <c r="Q333" s="294"/>
      <c r="R333" s="295"/>
      <c r="S333" s="4"/>
      <c r="T333" s="16"/>
      <c r="U333" s="17"/>
      <c r="V333" s="17"/>
      <c r="W333" s="17"/>
      <c r="X333" s="17"/>
      <c r="Y333" s="18"/>
      <c r="Z333" s="160"/>
    </row>
    <row r="334" spans="1:26" ht="20.100000000000001" customHeight="1" x14ac:dyDescent="0.15">
      <c r="A334" s="286">
        <f>IF(AND(TRIM($S334)="○",TRIM($T334)=""), 1001, 0)</f>
        <v>0</v>
      </c>
      <c r="B334" s="160"/>
      <c r="E334" s="296"/>
      <c r="F334" s="297"/>
      <c r="G334" s="298"/>
      <c r="H334" s="310" t="s">
        <v>387</v>
      </c>
      <c r="I334" s="300" t="s">
        <v>175</v>
      </c>
      <c r="J334" s="301"/>
      <c r="K334" s="301"/>
      <c r="L334" s="301"/>
      <c r="M334" s="301"/>
      <c r="N334" s="302"/>
      <c r="O334" s="311" t="s">
        <v>287</v>
      </c>
      <c r="P334" s="303"/>
      <c r="Q334" s="303"/>
      <c r="R334" s="304"/>
      <c r="S334" s="4"/>
      <c r="T334" s="19"/>
      <c r="U334" s="20"/>
      <c r="V334" s="20"/>
      <c r="W334" s="20"/>
      <c r="X334" s="20"/>
      <c r="Y334" s="21"/>
      <c r="Z334" s="160"/>
    </row>
    <row r="335" spans="1:26" ht="30" customHeight="1" x14ac:dyDescent="0.15">
      <c r="B335" s="160"/>
      <c r="E335" s="276" t="s">
        <v>401</v>
      </c>
      <c r="F335" s="277" t="s">
        <v>288</v>
      </c>
      <c r="G335" s="278"/>
      <c r="H335" s="279" t="s">
        <v>370</v>
      </c>
      <c r="I335" s="344" t="s">
        <v>289</v>
      </c>
      <c r="J335" s="345"/>
      <c r="K335" s="345"/>
      <c r="L335" s="345"/>
      <c r="M335" s="345"/>
      <c r="N335" s="346"/>
      <c r="O335" s="283" t="s">
        <v>290</v>
      </c>
      <c r="P335" s="284"/>
      <c r="Q335" s="284"/>
      <c r="R335" s="285"/>
      <c r="S335" s="2"/>
      <c r="T335" s="22"/>
      <c r="U335" s="23"/>
      <c r="V335" s="23"/>
      <c r="W335" s="23"/>
      <c r="X335" s="23"/>
      <c r="Y335" s="24"/>
      <c r="Z335" s="160"/>
    </row>
    <row r="336" spans="1:26" ht="20.100000000000001" customHeight="1" x14ac:dyDescent="0.15">
      <c r="B336" s="160"/>
      <c r="E336" s="287"/>
      <c r="F336" s="288"/>
      <c r="G336" s="289"/>
      <c r="H336" s="306" t="s">
        <v>381</v>
      </c>
      <c r="I336" s="290" t="s">
        <v>291</v>
      </c>
      <c r="J336" s="291"/>
      <c r="K336" s="291"/>
      <c r="L336" s="291"/>
      <c r="M336" s="291"/>
      <c r="N336" s="292"/>
      <c r="O336" s="293" t="s">
        <v>292</v>
      </c>
      <c r="P336" s="294"/>
      <c r="Q336" s="294"/>
      <c r="R336" s="295"/>
      <c r="S336" s="4"/>
      <c r="T336" s="16"/>
      <c r="U336" s="17"/>
      <c r="V336" s="17"/>
      <c r="W336" s="17"/>
      <c r="X336" s="17"/>
      <c r="Y336" s="18"/>
      <c r="Z336" s="160"/>
    </row>
    <row r="337" spans="1:26" ht="30" customHeight="1" x14ac:dyDescent="0.15">
      <c r="B337" s="160"/>
      <c r="E337" s="287"/>
      <c r="F337" s="288"/>
      <c r="G337" s="289"/>
      <c r="H337" s="306" t="s">
        <v>382</v>
      </c>
      <c r="I337" s="290" t="s">
        <v>293</v>
      </c>
      <c r="J337" s="291"/>
      <c r="K337" s="291"/>
      <c r="L337" s="291"/>
      <c r="M337" s="291"/>
      <c r="N337" s="292"/>
      <c r="O337" s="293" t="s">
        <v>294</v>
      </c>
      <c r="P337" s="294"/>
      <c r="Q337" s="294"/>
      <c r="R337" s="295"/>
      <c r="S337" s="4"/>
      <c r="T337" s="16"/>
      <c r="U337" s="17"/>
      <c r="V337" s="17"/>
      <c r="W337" s="17"/>
      <c r="X337" s="17"/>
      <c r="Y337" s="18"/>
      <c r="Z337" s="160"/>
    </row>
    <row r="338" spans="1:26" ht="20.100000000000001" customHeight="1" x14ac:dyDescent="0.15">
      <c r="B338" s="160"/>
      <c r="E338" s="287"/>
      <c r="F338" s="288"/>
      <c r="G338" s="289"/>
      <c r="H338" s="306" t="s">
        <v>383</v>
      </c>
      <c r="I338" s="290" t="s">
        <v>295</v>
      </c>
      <c r="J338" s="291"/>
      <c r="K338" s="291"/>
      <c r="L338" s="291"/>
      <c r="M338" s="291"/>
      <c r="N338" s="292"/>
      <c r="O338" s="293" t="s">
        <v>296</v>
      </c>
      <c r="P338" s="294"/>
      <c r="Q338" s="294"/>
      <c r="R338" s="295"/>
      <c r="S338" s="4"/>
      <c r="T338" s="16"/>
      <c r="U338" s="17"/>
      <c r="V338" s="17"/>
      <c r="W338" s="17"/>
      <c r="X338" s="17"/>
      <c r="Y338" s="18"/>
      <c r="Z338" s="160"/>
    </row>
    <row r="339" spans="1:26" ht="20.100000000000001" customHeight="1" x14ac:dyDescent="0.15">
      <c r="A339" s="286">
        <f>IF(AND(TRIM($S339)="○",TRIM($T339)=""), 1001, 0)</f>
        <v>0</v>
      </c>
      <c r="B339" s="160"/>
      <c r="E339" s="296"/>
      <c r="F339" s="297"/>
      <c r="G339" s="298"/>
      <c r="H339" s="310" t="s">
        <v>384</v>
      </c>
      <c r="I339" s="300" t="s">
        <v>175</v>
      </c>
      <c r="J339" s="301"/>
      <c r="K339" s="301"/>
      <c r="L339" s="301"/>
      <c r="M339" s="301"/>
      <c r="N339" s="302"/>
      <c r="O339" s="311" t="s">
        <v>297</v>
      </c>
      <c r="P339" s="303"/>
      <c r="Q339" s="303"/>
      <c r="R339" s="304"/>
      <c r="S339" s="4"/>
      <c r="T339" s="19"/>
      <c r="U339" s="20"/>
      <c r="V339" s="20"/>
      <c r="W339" s="20"/>
      <c r="X339" s="20"/>
      <c r="Y339" s="21"/>
      <c r="Z339" s="160"/>
    </row>
    <row r="340" spans="1:26" ht="20.100000000000001" customHeight="1" x14ac:dyDescent="0.15">
      <c r="B340" s="160"/>
      <c r="E340" s="276" t="s">
        <v>402</v>
      </c>
      <c r="F340" s="277" t="s">
        <v>298</v>
      </c>
      <c r="G340" s="278"/>
      <c r="H340" s="279" t="s">
        <v>370</v>
      </c>
      <c r="I340" s="307" t="s">
        <v>299</v>
      </c>
      <c r="J340" s="308"/>
      <c r="K340" s="308"/>
      <c r="L340" s="308"/>
      <c r="M340" s="308"/>
      <c r="N340" s="309"/>
      <c r="O340" s="283" t="s">
        <v>304</v>
      </c>
      <c r="P340" s="284"/>
      <c r="Q340" s="284"/>
      <c r="R340" s="285"/>
      <c r="S340" s="2"/>
      <c r="T340" s="22"/>
      <c r="U340" s="23"/>
      <c r="V340" s="23"/>
      <c r="W340" s="23"/>
      <c r="X340" s="23"/>
      <c r="Y340" s="24"/>
      <c r="Z340" s="160"/>
    </row>
    <row r="341" spans="1:26" ht="20.100000000000001" customHeight="1" x14ac:dyDescent="0.15">
      <c r="B341" s="160"/>
      <c r="E341" s="287"/>
      <c r="F341" s="288"/>
      <c r="G341" s="289"/>
      <c r="H341" s="306" t="s">
        <v>381</v>
      </c>
      <c r="I341" s="290" t="s">
        <v>300</v>
      </c>
      <c r="J341" s="291"/>
      <c r="K341" s="291"/>
      <c r="L341" s="291"/>
      <c r="M341" s="291"/>
      <c r="N341" s="292"/>
      <c r="O341" s="293" t="s">
        <v>305</v>
      </c>
      <c r="P341" s="294"/>
      <c r="Q341" s="294"/>
      <c r="R341" s="295"/>
      <c r="S341" s="4"/>
      <c r="T341" s="16"/>
      <c r="U341" s="17"/>
      <c r="V341" s="17"/>
      <c r="W341" s="17"/>
      <c r="X341" s="17"/>
      <c r="Y341" s="18"/>
      <c r="Z341" s="160"/>
    </row>
    <row r="342" spans="1:26" ht="20.100000000000001" customHeight="1" x14ac:dyDescent="0.15">
      <c r="B342" s="160"/>
      <c r="E342" s="287"/>
      <c r="F342" s="288"/>
      <c r="G342" s="289"/>
      <c r="H342" s="306" t="s">
        <v>382</v>
      </c>
      <c r="I342" s="290" t="s">
        <v>301</v>
      </c>
      <c r="J342" s="291"/>
      <c r="K342" s="291"/>
      <c r="L342" s="291"/>
      <c r="M342" s="291"/>
      <c r="N342" s="292"/>
      <c r="O342" s="293" t="s">
        <v>306</v>
      </c>
      <c r="P342" s="294"/>
      <c r="Q342" s="294"/>
      <c r="R342" s="295"/>
      <c r="S342" s="4"/>
      <c r="T342" s="16"/>
      <c r="U342" s="17"/>
      <c r="V342" s="17"/>
      <c r="W342" s="17"/>
      <c r="X342" s="17"/>
      <c r="Y342" s="18"/>
      <c r="Z342" s="160"/>
    </row>
    <row r="343" spans="1:26" ht="20.100000000000001" customHeight="1" x14ac:dyDescent="0.15">
      <c r="B343" s="160"/>
      <c r="E343" s="287"/>
      <c r="F343" s="288"/>
      <c r="G343" s="289"/>
      <c r="H343" s="306" t="s">
        <v>383</v>
      </c>
      <c r="I343" s="290" t="s">
        <v>302</v>
      </c>
      <c r="J343" s="291"/>
      <c r="K343" s="291"/>
      <c r="L343" s="291"/>
      <c r="M343" s="291"/>
      <c r="N343" s="292"/>
      <c r="O343" s="293" t="s">
        <v>307</v>
      </c>
      <c r="P343" s="294"/>
      <c r="Q343" s="294"/>
      <c r="R343" s="295"/>
      <c r="S343" s="4"/>
      <c r="T343" s="16"/>
      <c r="U343" s="17"/>
      <c r="V343" s="17"/>
      <c r="W343" s="17"/>
      <c r="X343" s="17"/>
      <c r="Y343" s="18"/>
      <c r="Z343" s="160"/>
    </row>
    <row r="344" spans="1:26" ht="30" customHeight="1" x14ac:dyDescent="0.15">
      <c r="B344" s="160"/>
      <c r="E344" s="287"/>
      <c r="F344" s="288"/>
      <c r="G344" s="289"/>
      <c r="H344" s="306" t="s">
        <v>384</v>
      </c>
      <c r="I344" s="341" t="s">
        <v>303</v>
      </c>
      <c r="J344" s="342"/>
      <c r="K344" s="342"/>
      <c r="L344" s="342"/>
      <c r="M344" s="342"/>
      <c r="N344" s="343"/>
      <c r="O344" s="293" t="s">
        <v>308</v>
      </c>
      <c r="P344" s="294"/>
      <c r="Q344" s="294"/>
      <c r="R344" s="295"/>
      <c r="S344" s="4"/>
      <c r="T344" s="16"/>
      <c r="U344" s="17"/>
      <c r="V344" s="17"/>
      <c r="W344" s="17"/>
      <c r="X344" s="17"/>
      <c r="Y344" s="18"/>
      <c r="Z344" s="160"/>
    </row>
    <row r="345" spans="1:26" ht="20.100000000000001" customHeight="1" x14ac:dyDescent="0.15">
      <c r="A345" s="286">
        <f>IF(AND(TRIM($S345)="○",TRIM($T345)=""), 1001, 0)</f>
        <v>0</v>
      </c>
      <c r="B345" s="160"/>
      <c r="E345" s="296"/>
      <c r="F345" s="297"/>
      <c r="G345" s="298"/>
      <c r="H345" s="347" t="s">
        <v>385</v>
      </c>
      <c r="I345" s="300" t="s">
        <v>175</v>
      </c>
      <c r="J345" s="301"/>
      <c r="K345" s="301"/>
      <c r="L345" s="301"/>
      <c r="M345" s="301"/>
      <c r="N345" s="302"/>
      <c r="O345" s="311"/>
      <c r="P345" s="303"/>
      <c r="Q345" s="303"/>
      <c r="R345" s="304"/>
      <c r="S345" s="3"/>
      <c r="T345" s="19"/>
      <c r="U345" s="20"/>
      <c r="V345" s="20"/>
      <c r="W345" s="20"/>
      <c r="X345" s="20"/>
      <c r="Y345" s="21"/>
      <c r="Z345" s="160"/>
    </row>
    <row r="346" spans="1:26" ht="30" customHeight="1" x14ac:dyDescent="0.15">
      <c r="B346" s="160"/>
      <c r="E346" s="276" t="s">
        <v>403</v>
      </c>
      <c r="F346" s="277" t="s">
        <v>309</v>
      </c>
      <c r="G346" s="278"/>
      <c r="H346" s="279" t="s">
        <v>370</v>
      </c>
      <c r="I346" s="280" t="s">
        <v>310</v>
      </c>
      <c r="J346" s="281"/>
      <c r="K346" s="281"/>
      <c r="L346" s="281"/>
      <c r="M346" s="281"/>
      <c r="N346" s="282"/>
      <c r="O346" s="283" t="s">
        <v>318</v>
      </c>
      <c r="P346" s="284"/>
      <c r="Q346" s="284"/>
      <c r="R346" s="285"/>
      <c r="S346" s="2"/>
      <c r="T346" s="22"/>
      <c r="U346" s="23"/>
      <c r="V346" s="23"/>
      <c r="W346" s="23"/>
      <c r="X346" s="23"/>
      <c r="Y346" s="24"/>
      <c r="Z346" s="160"/>
    </row>
    <row r="347" spans="1:26" ht="30" customHeight="1" x14ac:dyDescent="0.15">
      <c r="B347" s="160"/>
      <c r="E347" s="287"/>
      <c r="F347" s="288"/>
      <c r="G347" s="289"/>
      <c r="H347" s="306" t="s">
        <v>381</v>
      </c>
      <c r="I347" s="290" t="s">
        <v>311</v>
      </c>
      <c r="J347" s="291"/>
      <c r="K347" s="291"/>
      <c r="L347" s="291"/>
      <c r="M347" s="291"/>
      <c r="N347" s="292"/>
      <c r="O347" s="293" t="s">
        <v>319</v>
      </c>
      <c r="P347" s="294"/>
      <c r="Q347" s="294"/>
      <c r="R347" s="295"/>
      <c r="S347" s="4"/>
      <c r="T347" s="16"/>
      <c r="U347" s="17"/>
      <c r="V347" s="17"/>
      <c r="W347" s="17"/>
      <c r="X347" s="17"/>
      <c r="Y347" s="18"/>
      <c r="Z347" s="160"/>
    </row>
    <row r="348" spans="1:26" ht="30" customHeight="1" x14ac:dyDescent="0.15">
      <c r="B348" s="160"/>
      <c r="E348" s="287"/>
      <c r="F348" s="288"/>
      <c r="G348" s="289"/>
      <c r="H348" s="306" t="s">
        <v>382</v>
      </c>
      <c r="I348" s="290" t="s">
        <v>312</v>
      </c>
      <c r="J348" s="291"/>
      <c r="K348" s="291"/>
      <c r="L348" s="291"/>
      <c r="M348" s="291"/>
      <c r="N348" s="292"/>
      <c r="O348" s="293" t="s">
        <v>320</v>
      </c>
      <c r="P348" s="294"/>
      <c r="Q348" s="294"/>
      <c r="R348" s="295"/>
      <c r="S348" s="4"/>
      <c r="T348" s="16"/>
      <c r="U348" s="17"/>
      <c r="V348" s="17"/>
      <c r="W348" s="17"/>
      <c r="X348" s="17"/>
      <c r="Y348" s="18"/>
      <c r="Z348" s="160"/>
    </row>
    <row r="349" spans="1:26" ht="20.100000000000001" customHeight="1" x14ac:dyDescent="0.15">
      <c r="B349" s="160"/>
      <c r="E349" s="287"/>
      <c r="F349" s="288"/>
      <c r="G349" s="289"/>
      <c r="H349" s="306" t="s">
        <v>383</v>
      </c>
      <c r="I349" s="290" t="s">
        <v>313</v>
      </c>
      <c r="J349" s="291"/>
      <c r="K349" s="291"/>
      <c r="L349" s="291"/>
      <c r="M349" s="291"/>
      <c r="N349" s="292"/>
      <c r="O349" s="293" t="s">
        <v>321</v>
      </c>
      <c r="P349" s="294"/>
      <c r="Q349" s="294"/>
      <c r="R349" s="295"/>
      <c r="S349" s="4"/>
      <c r="T349" s="16"/>
      <c r="U349" s="17"/>
      <c r="V349" s="17"/>
      <c r="W349" s="17"/>
      <c r="X349" s="17"/>
      <c r="Y349" s="18"/>
      <c r="Z349" s="160"/>
    </row>
    <row r="350" spans="1:26" ht="30" customHeight="1" x14ac:dyDescent="0.15">
      <c r="B350" s="160"/>
      <c r="E350" s="287"/>
      <c r="F350" s="288"/>
      <c r="G350" s="289"/>
      <c r="H350" s="306" t="s">
        <v>384</v>
      </c>
      <c r="I350" s="290" t="s">
        <v>314</v>
      </c>
      <c r="J350" s="291"/>
      <c r="K350" s="291"/>
      <c r="L350" s="291"/>
      <c r="M350" s="291"/>
      <c r="N350" s="292"/>
      <c r="O350" s="293" t="s">
        <v>322</v>
      </c>
      <c r="P350" s="294"/>
      <c r="Q350" s="294"/>
      <c r="R350" s="295"/>
      <c r="S350" s="4"/>
      <c r="T350" s="16"/>
      <c r="U350" s="17"/>
      <c r="V350" s="17"/>
      <c r="W350" s="17"/>
      <c r="X350" s="17"/>
      <c r="Y350" s="18"/>
      <c r="Z350" s="160"/>
    </row>
    <row r="351" spans="1:26" ht="20.100000000000001" customHeight="1" x14ac:dyDescent="0.15">
      <c r="B351" s="160"/>
      <c r="E351" s="287"/>
      <c r="F351" s="288"/>
      <c r="G351" s="289"/>
      <c r="H351" s="279" t="s">
        <v>385</v>
      </c>
      <c r="I351" s="307" t="s">
        <v>315</v>
      </c>
      <c r="J351" s="308"/>
      <c r="K351" s="308"/>
      <c r="L351" s="308"/>
      <c r="M351" s="308"/>
      <c r="N351" s="309"/>
      <c r="O351" s="293" t="s">
        <v>323</v>
      </c>
      <c r="P351" s="294"/>
      <c r="Q351" s="294"/>
      <c r="R351" s="295"/>
      <c r="S351" s="3"/>
      <c r="T351" s="16"/>
      <c r="U351" s="17"/>
      <c r="V351" s="17"/>
      <c r="W351" s="17"/>
      <c r="X351" s="17"/>
      <c r="Y351" s="18"/>
      <c r="Z351" s="160"/>
    </row>
    <row r="352" spans="1:26" ht="30" customHeight="1" x14ac:dyDescent="0.15">
      <c r="B352" s="160"/>
      <c r="E352" s="287"/>
      <c r="F352" s="288"/>
      <c r="G352" s="289"/>
      <c r="H352" s="306" t="s">
        <v>386</v>
      </c>
      <c r="I352" s="341" t="s">
        <v>316</v>
      </c>
      <c r="J352" s="342"/>
      <c r="K352" s="342"/>
      <c r="L352" s="342"/>
      <c r="M352" s="342"/>
      <c r="N352" s="343"/>
      <c r="O352" s="293" t="s">
        <v>324</v>
      </c>
      <c r="P352" s="294"/>
      <c r="Q352" s="294"/>
      <c r="R352" s="295"/>
      <c r="S352" s="4"/>
      <c r="T352" s="16"/>
      <c r="U352" s="17"/>
      <c r="V352" s="17"/>
      <c r="W352" s="17"/>
      <c r="X352" s="17"/>
      <c r="Y352" s="18"/>
      <c r="Z352" s="160"/>
    </row>
    <row r="353" spans="1:26" ht="30" customHeight="1" x14ac:dyDescent="0.15">
      <c r="B353" s="160"/>
      <c r="E353" s="287"/>
      <c r="F353" s="288"/>
      <c r="G353" s="289"/>
      <c r="H353" s="306" t="s">
        <v>387</v>
      </c>
      <c r="I353" s="341" t="s">
        <v>317</v>
      </c>
      <c r="J353" s="342"/>
      <c r="K353" s="342"/>
      <c r="L353" s="342"/>
      <c r="M353" s="342"/>
      <c r="N353" s="343"/>
      <c r="O353" s="293" t="s">
        <v>325</v>
      </c>
      <c r="P353" s="294"/>
      <c r="Q353" s="294"/>
      <c r="R353" s="295"/>
      <c r="S353" s="4"/>
      <c r="T353" s="16"/>
      <c r="U353" s="17"/>
      <c r="V353" s="17"/>
      <c r="W353" s="17"/>
      <c r="X353" s="17"/>
      <c r="Y353" s="18"/>
      <c r="Z353" s="160"/>
    </row>
    <row r="354" spans="1:26" ht="20.100000000000001" customHeight="1" x14ac:dyDescent="0.15">
      <c r="A354" s="286">
        <f>IF(AND(TRIM($S354)="○",TRIM($T354)=""), 1001, 0)</f>
        <v>0</v>
      </c>
      <c r="B354" s="160"/>
      <c r="E354" s="296"/>
      <c r="F354" s="297"/>
      <c r="G354" s="298"/>
      <c r="H354" s="310" t="s">
        <v>388</v>
      </c>
      <c r="I354" s="300" t="s">
        <v>175</v>
      </c>
      <c r="J354" s="301"/>
      <c r="K354" s="301"/>
      <c r="L354" s="301"/>
      <c r="M354" s="301"/>
      <c r="N354" s="302"/>
      <c r="O354" s="311" t="s">
        <v>326</v>
      </c>
      <c r="P354" s="303"/>
      <c r="Q354" s="303"/>
      <c r="R354" s="304"/>
      <c r="S354" s="4"/>
      <c r="T354" s="19"/>
      <c r="U354" s="20"/>
      <c r="V354" s="20"/>
      <c r="W354" s="20"/>
      <c r="X354" s="20"/>
      <c r="Y354" s="21"/>
      <c r="Z354" s="160"/>
    </row>
    <row r="355" spans="1:26" ht="30" customHeight="1" x14ac:dyDescent="0.15">
      <c r="B355" s="160"/>
      <c r="E355" s="276" t="s">
        <v>404</v>
      </c>
      <c r="F355" s="277" t="s">
        <v>327</v>
      </c>
      <c r="G355" s="278"/>
      <c r="H355" s="279" t="s">
        <v>370</v>
      </c>
      <c r="I355" s="307" t="s">
        <v>328</v>
      </c>
      <c r="J355" s="308"/>
      <c r="K355" s="308"/>
      <c r="L355" s="308"/>
      <c r="M355" s="308"/>
      <c r="N355" s="309"/>
      <c r="O355" s="283" t="s">
        <v>337</v>
      </c>
      <c r="P355" s="284"/>
      <c r="Q355" s="284"/>
      <c r="R355" s="285"/>
      <c r="S355" s="2"/>
      <c r="T355" s="22"/>
      <c r="U355" s="23"/>
      <c r="V355" s="23"/>
      <c r="W355" s="23"/>
      <c r="X355" s="23"/>
      <c r="Y355" s="24"/>
      <c r="Z355" s="160"/>
    </row>
    <row r="356" spans="1:26" ht="20.100000000000001" customHeight="1" x14ac:dyDescent="0.15">
      <c r="B356" s="160"/>
      <c r="E356" s="287"/>
      <c r="F356" s="288"/>
      <c r="G356" s="289"/>
      <c r="H356" s="306" t="s">
        <v>381</v>
      </c>
      <c r="I356" s="290" t="s">
        <v>329</v>
      </c>
      <c r="J356" s="291"/>
      <c r="K356" s="291"/>
      <c r="L356" s="291"/>
      <c r="M356" s="291"/>
      <c r="N356" s="292"/>
      <c r="O356" s="293" t="s">
        <v>338</v>
      </c>
      <c r="P356" s="294"/>
      <c r="Q356" s="294"/>
      <c r="R356" s="295"/>
      <c r="S356" s="4"/>
      <c r="T356" s="16"/>
      <c r="U356" s="17"/>
      <c r="V356" s="17"/>
      <c r="W356" s="17"/>
      <c r="X356" s="17"/>
      <c r="Y356" s="18"/>
      <c r="Z356" s="160"/>
    </row>
    <row r="357" spans="1:26" ht="20.100000000000001" customHeight="1" x14ac:dyDescent="0.15">
      <c r="B357" s="160"/>
      <c r="E357" s="287"/>
      <c r="F357" s="288"/>
      <c r="G357" s="289"/>
      <c r="H357" s="306" t="s">
        <v>382</v>
      </c>
      <c r="I357" s="290" t="s">
        <v>330</v>
      </c>
      <c r="J357" s="291"/>
      <c r="K357" s="291"/>
      <c r="L357" s="291"/>
      <c r="M357" s="291"/>
      <c r="N357" s="292"/>
      <c r="O357" s="293" t="s">
        <v>339</v>
      </c>
      <c r="P357" s="294"/>
      <c r="Q357" s="294"/>
      <c r="R357" s="295"/>
      <c r="S357" s="4"/>
      <c r="T357" s="16"/>
      <c r="U357" s="17"/>
      <c r="V357" s="17"/>
      <c r="W357" s="17"/>
      <c r="X357" s="17"/>
      <c r="Y357" s="18"/>
      <c r="Z357" s="160"/>
    </row>
    <row r="358" spans="1:26" ht="20.100000000000001" customHeight="1" x14ac:dyDescent="0.15">
      <c r="B358" s="160"/>
      <c r="E358" s="287"/>
      <c r="F358" s="288"/>
      <c r="G358" s="289"/>
      <c r="H358" s="306" t="s">
        <v>383</v>
      </c>
      <c r="I358" s="290" t="s">
        <v>331</v>
      </c>
      <c r="J358" s="291"/>
      <c r="K358" s="291"/>
      <c r="L358" s="291"/>
      <c r="M358" s="291"/>
      <c r="N358" s="292"/>
      <c r="O358" s="293" t="s">
        <v>340</v>
      </c>
      <c r="P358" s="294"/>
      <c r="Q358" s="294"/>
      <c r="R358" s="295"/>
      <c r="S358" s="4"/>
      <c r="T358" s="16"/>
      <c r="U358" s="17"/>
      <c r="V358" s="17"/>
      <c r="W358" s="17"/>
      <c r="X358" s="17"/>
      <c r="Y358" s="18"/>
      <c r="Z358" s="160"/>
    </row>
    <row r="359" spans="1:26" ht="30" customHeight="1" x14ac:dyDescent="0.15">
      <c r="B359" s="160"/>
      <c r="E359" s="287"/>
      <c r="F359" s="288"/>
      <c r="G359" s="289"/>
      <c r="H359" s="306" t="s">
        <v>384</v>
      </c>
      <c r="I359" s="290" t="s">
        <v>332</v>
      </c>
      <c r="J359" s="291"/>
      <c r="K359" s="291"/>
      <c r="L359" s="291"/>
      <c r="M359" s="291"/>
      <c r="N359" s="292"/>
      <c r="O359" s="293" t="s">
        <v>341</v>
      </c>
      <c r="P359" s="294"/>
      <c r="Q359" s="294"/>
      <c r="R359" s="295"/>
      <c r="S359" s="4"/>
      <c r="T359" s="16"/>
      <c r="U359" s="17"/>
      <c r="V359" s="17"/>
      <c r="W359" s="17"/>
      <c r="X359" s="17"/>
      <c r="Y359" s="18"/>
      <c r="Z359" s="160"/>
    </row>
    <row r="360" spans="1:26" ht="30" customHeight="1" x14ac:dyDescent="0.15">
      <c r="B360" s="160"/>
      <c r="E360" s="287"/>
      <c r="F360" s="288"/>
      <c r="G360" s="289"/>
      <c r="H360" s="279" t="s">
        <v>385</v>
      </c>
      <c r="I360" s="307" t="s">
        <v>333</v>
      </c>
      <c r="J360" s="308"/>
      <c r="K360" s="308"/>
      <c r="L360" s="308"/>
      <c r="M360" s="308"/>
      <c r="N360" s="309"/>
      <c r="O360" s="293" t="s">
        <v>342</v>
      </c>
      <c r="P360" s="294"/>
      <c r="Q360" s="294"/>
      <c r="R360" s="295"/>
      <c r="S360" s="3"/>
      <c r="T360" s="16"/>
      <c r="U360" s="17"/>
      <c r="V360" s="17"/>
      <c r="W360" s="17"/>
      <c r="X360" s="17"/>
      <c r="Y360" s="18"/>
      <c r="Z360" s="160"/>
    </row>
    <row r="361" spans="1:26" ht="20.100000000000001" customHeight="1" x14ac:dyDescent="0.15">
      <c r="B361" s="160"/>
      <c r="E361" s="287"/>
      <c r="F361" s="288"/>
      <c r="G361" s="289"/>
      <c r="H361" s="306" t="s">
        <v>386</v>
      </c>
      <c r="I361" s="290" t="s">
        <v>334</v>
      </c>
      <c r="J361" s="291"/>
      <c r="K361" s="291"/>
      <c r="L361" s="291"/>
      <c r="M361" s="291"/>
      <c r="N361" s="292"/>
      <c r="O361" s="293" t="s">
        <v>343</v>
      </c>
      <c r="P361" s="294"/>
      <c r="Q361" s="294"/>
      <c r="R361" s="295"/>
      <c r="S361" s="4"/>
      <c r="T361" s="16"/>
      <c r="U361" s="17"/>
      <c r="V361" s="17"/>
      <c r="W361" s="17"/>
      <c r="X361" s="17"/>
      <c r="Y361" s="18"/>
      <c r="Z361" s="160"/>
    </row>
    <row r="362" spans="1:26" ht="20.100000000000001" customHeight="1" x14ac:dyDescent="0.15">
      <c r="B362" s="160"/>
      <c r="E362" s="287"/>
      <c r="F362" s="288"/>
      <c r="G362" s="289"/>
      <c r="H362" s="306" t="s">
        <v>387</v>
      </c>
      <c r="I362" s="290" t="s">
        <v>335</v>
      </c>
      <c r="J362" s="291"/>
      <c r="K362" s="291"/>
      <c r="L362" s="291"/>
      <c r="M362" s="291"/>
      <c r="N362" s="292"/>
      <c r="O362" s="293" t="s">
        <v>344</v>
      </c>
      <c r="P362" s="294"/>
      <c r="Q362" s="294"/>
      <c r="R362" s="295"/>
      <c r="S362" s="4"/>
      <c r="T362" s="16"/>
      <c r="U362" s="17"/>
      <c r="V362" s="17"/>
      <c r="W362" s="17"/>
      <c r="X362" s="17"/>
      <c r="Y362" s="18"/>
      <c r="Z362" s="160"/>
    </row>
    <row r="363" spans="1:26" ht="20.100000000000001" customHeight="1" x14ac:dyDescent="0.15">
      <c r="B363" s="160"/>
      <c r="E363" s="287"/>
      <c r="F363" s="288"/>
      <c r="G363" s="289"/>
      <c r="H363" s="306" t="s">
        <v>388</v>
      </c>
      <c r="I363" s="290" t="s">
        <v>336</v>
      </c>
      <c r="J363" s="291"/>
      <c r="K363" s="291"/>
      <c r="L363" s="291"/>
      <c r="M363" s="291"/>
      <c r="N363" s="292"/>
      <c r="O363" s="293" t="s">
        <v>345</v>
      </c>
      <c r="P363" s="294"/>
      <c r="Q363" s="294"/>
      <c r="R363" s="295"/>
      <c r="S363" s="4"/>
      <c r="T363" s="16"/>
      <c r="U363" s="17"/>
      <c r="V363" s="17"/>
      <c r="W363" s="17"/>
      <c r="X363" s="17"/>
      <c r="Y363" s="18"/>
      <c r="Z363" s="160"/>
    </row>
    <row r="364" spans="1:26" ht="20.100000000000001" customHeight="1" x14ac:dyDescent="0.15">
      <c r="A364" s="286">
        <f>IF(AND(TRIM($S364)="○",TRIM($T364)=""), 1001, 0)</f>
        <v>0</v>
      </c>
      <c r="B364" s="160"/>
      <c r="E364" s="296"/>
      <c r="F364" s="297"/>
      <c r="G364" s="298"/>
      <c r="H364" s="310">
        <v>10</v>
      </c>
      <c r="I364" s="300" t="s">
        <v>175</v>
      </c>
      <c r="J364" s="301"/>
      <c r="K364" s="301"/>
      <c r="L364" s="301"/>
      <c r="M364" s="301"/>
      <c r="N364" s="302"/>
      <c r="O364" s="311"/>
      <c r="P364" s="303"/>
      <c r="Q364" s="303"/>
      <c r="R364" s="304"/>
      <c r="S364" s="7"/>
      <c r="T364" s="19"/>
      <c r="U364" s="20"/>
      <c r="V364" s="20"/>
      <c r="W364" s="20"/>
      <c r="X364" s="20"/>
      <c r="Y364" s="21"/>
      <c r="Z364" s="160"/>
    </row>
    <row r="365" spans="1:26" ht="20.100000000000001" customHeight="1" x14ac:dyDescent="0.15">
      <c r="B365" s="160"/>
      <c r="Z365" s="160"/>
    </row>
    <row r="366" spans="1:26" ht="20.100000000000001" customHeight="1" x14ac:dyDescent="0.15">
      <c r="B366" s="160"/>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348"/>
    </row>
    <row r="367" spans="1:26" ht="20.100000000000001" customHeight="1" x14ac:dyDescent="0.15"/>
    <row r="368" spans="1:26" ht="20.100000000000001" customHeight="1" x14ac:dyDescent="0.15">
      <c r="A368" s="84"/>
    </row>
    <row r="369" spans="1:26" ht="20.100000000000001" customHeight="1" x14ac:dyDescent="0.15">
      <c r="C369" s="104" t="s">
        <v>84</v>
      </c>
      <c r="D369" s="105"/>
      <c r="E369" s="105"/>
      <c r="F369" s="105"/>
      <c r="G369" s="105"/>
      <c r="H369" s="106"/>
      <c r="W369" s="166"/>
      <c r="X369" s="166"/>
      <c r="Y369" s="166"/>
      <c r="Z369" s="166"/>
    </row>
    <row r="370" spans="1:26" ht="15.75" customHeight="1" x14ac:dyDescent="0.15">
      <c r="C370" s="128"/>
      <c r="D370" s="112"/>
      <c r="I370" s="349"/>
      <c r="J370" s="349"/>
      <c r="K370" s="349"/>
      <c r="L370" s="349"/>
      <c r="M370" s="349"/>
      <c r="N370" s="349"/>
      <c r="O370" s="349"/>
      <c r="P370" s="349"/>
      <c r="Q370" s="349"/>
      <c r="R370" s="349"/>
      <c r="S370" s="349"/>
      <c r="T370" s="349"/>
      <c r="U370" s="349"/>
      <c r="V370" s="349"/>
      <c r="Z370" s="350"/>
    </row>
    <row r="371" spans="1:26" ht="45" customHeight="1" x14ac:dyDescent="0.15">
      <c r="C371" s="128"/>
      <c r="D371" s="351" t="s">
        <v>407</v>
      </c>
      <c r="E371" s="351"/>
      <c r="F371" s="351"/>
      <c r="G371" s="351"/>
      <c r="H371" s="351"/>
      <c r="I371" s="351"/>
      <c r="J371" s="351"/>
      <c r="K371" s="351"/>
      <c r="L371" s="351"/>
      <c r="M371" s="351"/>
      <c r="N371" s="351"/>
      <c r="O371" s="351"/>
      <c r="P371" s="351"/>
      <c r="Q371" s="351"/>
      <c r="R371" s="351"/>
      <c r="S371" s="351"/>
      <c r="T371" s="351"/>
      <c r="U371" s="351"/>
      <c r="V371" s="351"/>
      <c r="W371" s="351"/>
      <c r="X371" s="351"/>
      <c r="Y371" s="351"/>
      <c r="Z371" s="160"/>
    </row>
    <row r="372" spans="1:26" ht="20.100000000000001" customHeight="1" x14ac:dyDescent="0.15">
      <c r="A372" s="89"/>
      <c r="B372" s="89"/>
      <c r="C372" s="352"/>
      <c r="D372" s="353" t="s">
        <v>85</v>
      </c>
      <c r="E372" s="354"/>
      <c r="F372" s="354"/>
      <c r="G372" s="354"/>
      <c r="H372" s="355"/>
      <c r="I372" s="356" t="s">
        <v>90</v>
      </c>
      <c r="J372" s="354"/>
      <c r="K372" s="354"/>
      <c r="L372" s="354"/>
      <c r="M372" s="355"/>
      <c r="N372" s="356" t="s">
        <v>86</v>
      </c>
      <c r="O372" s="354"/>
      <c r="P372" s="354"/>
      <c r="Q372" s="355"/>
      <c r="R372" s="357" t="s">
        <v>87</v>
      </c>
      <c r="S372" s="356" t="s">
        <v>88</v>
      </c>
      <c r="T372" s="354"/>
      <c r="U372" s="354"/>
      <c r="V372" s="354"/>
      <c r="W372" s="354"/>
      <c r="X372" s="354"/>
      <c r="Y372" s="358"/>
      <c r="Z372" s="160"/>
    </row>
    <row r="373" spans="1:26" ht="20.100000000000001" customHeight="1" x14ac:dyDescent="0.15">
      <c r="A373" s="89"/>
      <c r="B373" s="89"/>
      <c r="C373" s="107"/>
      <c r="D373" s="62"/>
      <c r="E373" s="63"/>
      <c r="F373" s="63"/>
      <c r="G373" s="63"/>
      <c r="H373" s="64"/>
      <c r="I373" s="22"/>
      <c r="J373" s="63"/>
      <c r="K373" s="63"/>
      <c r="L373" s="63"/>
      <c r="M373" s="64"/>
      <c r="N373" s="22"/>
      <c r="O373" s="63"/>
      <c r="P373" s="63"/>
      <c r="Q373" s="64"/>
      <c r="R373" s="13"/>
      <c r="S373" s="65"/>
      <c r="T373" s="66"/>
      <c r="U373" s="66"/>
      <c r="V373" s="66"/>
      <c r="W373" s="66"/>
      <c r="X373" s="66"/>
      <c r="Y373" s="67"/>
      <c r="Z373" s="160"/>
    </row>
    <row r="374" spans="1:26" ht="20.100000000000001" customHeight="1" x14ac:dyDescent="0.15">
      <c r="A374" s="89"/>
      <c r="B374" s="89"/>
      <c r="C374" s="107"/>
      <c r="D374" s="68"/>
      <c r="E374" s="69"/>
      <c r="F374" s="69"/>
      <c r="G374" s="69"/>
      <c r="H374" s="70"/>
      <c r="I374" s="16"/>
      <c r="J374" s="69"/>
      <c r="K374" s="69"/>
      <c r="L374" s="69"/>
      <c r="M374" s="70"/>
      <c r="N374" s="16"/>
      <c r="O374" s="69"/>
      <c r="P374" s="69"/>
      <c r="Q374" s="70"/>
      <c r="R374" s="14"/>
      <c r="S374" s="71"/>
      <c r="T374" s="72"/>
      <c r="U374" s="72"/>
      <c r="V374" s="72"/>
      <c r="W374" s="72"/>
      <c r="X374" s="72"/>
      <c r="Y374" s="73"/>
      <c r="Z374" s="160"/>
    </row>
    <row r="375" spans="1:26" ht="20.100000000000001" customHeight="1" x14ac:dyDescent="0.15">
      <c r="A375" s="89"/>
      <c r="B375" s="89"/>
      <c r="C375" s="107"/>
      <c r="D375" s="68"/>
      <c r="E375" s="69"/>
      <c r="F375" s="69"/>
      <c r="G375" s="69"/>
      <c r="H375" s="70"/>
      <c r="I375" s="16"/>
      <c r="J375" s="69"/>
      <c r="K375" s="69"/>
      <c r="L375" s="69"/>
      <c r="M375" s="70"/>
      <c r="N375" s="16"/>
      <c r="O375" s="69"/>
      <c r="P375" s="69"/>
      <c r="Q375" s="70"/>
      <c r="R375" s="14"/>
      <c r="S375" s="71"/>
      <c r="T375" s="72"/>
      <c r="U375" s="72"/>
      <c r="V375" s="72"/>
      <c r="W375" s="72"/>
      <c r="X375" s="72"/>
      <c r="Y375" s="73"/>
      <c r="Z375" s="160"/>
    </row>
    <row r="376" spans="1:26" ht="20.100000000000001" customHeight="1" x14ac:dyDescent="0.15">
      <c r="A376" s="89"/>
      <c r="B376" s="89"/>
      <c r="C376" s="107"/>
      <c r="D376" s="68"/>
      <c r="E376" s="69"/>
      <c r="F376" s="69"/>
      <c r="G376" s="69"/>
      <c r="H376" s="70"/>
      <c r="I376" s="16"/>
      <c r="J376" s="69"/>
      <c r="K376" s="69"/>
      <c r="L376" s="69"/>
      <c r="M376" s="70"/>
      <c r="N376" s="16"/>
      <c r="O376" s="69"/>
      <c r="P376" s="69"/>
      <c r="Q376" s="70"/>
      <c r="R376" s="14"/>
      <c r="S376" s="71"/>
      <c r="T376" s="72"/>
      <c r="U376" s="72"/>
      <c r="V376" s="72"/>
      <c r="W376" s="72"/>
      <c r="X376" s="72"/>
      <c r="Y376" s="73"/>
      <c r="Z376" s="160"/>
    </row>
    <row r="377" spans="1:26" ht="20.100000000000001" customHeight="1" x14ac:dyDescent="0.15">
      <c r="A377" s="89"/>
      <c r="B377" s="89"/>
      <c r="C377" s="107"/>
      <c r="D377" s="68"/>
      <c r="E377" s="69"/>
      <c r="F377" s="69"/>
      <c r="G377" s="69"/>
      <c r="H377" s="70"/>
      <c r="I377" s="16"/>
      <c r="J377" s="69"/>
      <c r="K377" s="69"/>
      <c r="L377" s="69"/>
      <c r="M377" s="70"/>
      <c r="N377" s="16"/>
      <c r="O377" s="69"/>
      <c r="P377" s="69"/>
      <c r="Q377" s="70"/>
      <c r="R377" s="14"/>
      <c r="S377" s="71"/>
      <c r="T377" s="72"/>
      <c r="U377" s="72"/>
      <c r="V377" s="72"/>
      <c r="W377" s="72"/>
      <c r="X377" s="72"/>
      <c r="Y377" s="73"/>
      <c r="Z377" s="160"/>
    </row>
    <row r="378" spans="1:26" ht="20.100000000000001" customHeight="1" x14ac:dyDescent="0.15">
      <c r="A378" s="89"/>
      <c r="B378" s="89"/>
      <c r="C378" s="107"/>
      <c r="D378" s="77"/>
      <c r="E378" s="60"/>
      <c r="F378" s="60"/>
      <c r="G378" s="60"/>
      <c r="H378" s="61"/>
      <c r="I378" s="19"/>
      <c r="J378" s="60"/>
      <c r="K378" s="60"/>
      <c r="L378" s="60"/>
      <c r="M378" s="61"/>
      <c r="N378" s="19"/>
      <c r="O378" s="60"/>
      <c r="P378" s="60"/>
      <c r="Q378" s="61"/>
      <c r="R378" s="15"/>
      <c r="S378" s="74"/>
      <c r="T378" s="75"/>
      <c r="U378" s="75"/>
      <c r="V378" s="75"/>
      <c r="W378" s="75"/>
      <c r="X378" s="75"/>
      <c r="Y378" s="76"/>
      <c r="Z378" s="160"/>
    </row>
    <row r="379" spans="1:26" ht="20.100000000000001" customHeight="1" x14ac:dyDescent="0.15">
      <c r="A379" s="103"/>
      <c r="B379" s="89"/>
      <c r="C379" s="111"/>
      <c r="D379" s="359"/>
      <c r="E379" s="360"/>
      <c r="F379" s="360"/>
      <c r="G379" s="360"/>
      <c r="H379" s="360"/>
      <c r="I379" s="360"/>
      <c r="J379" s="360"/>
      <c r="K379" s="360"/>
      <c r="L379" s="360"/>
      <c r="M379" s="360"/>
      <c r="N379" s="360"/>
      <c r="O379" s="360"/>
      <c r="P379" s="360"/>
      <c r="Q379" s="360"/>
      <c r="R379" s="360"/>
      <c r="S379" s="360"/>
      <c r="T379" s="360"/>
      <c r="U379" s="360"/>
      <c r="V379" s="117"/>
      <c r="Z379" s="160"/>
    </row>
    <row r="380" spans="1:26" ht="15.75" customHeight="1" x14ac:dyDescent="0.15">
      <c r="C380" s="165"/>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348"/>
    </row>
    <row r="381" spans="1:26" ht="15.75" customHeight="1" x14ac:dyDescent="0.15">
      <c r="M381" s="138"/>
    </row>
  </sheetData>
  <sheetProtection algorithmName="SHA-512" hashValue="ENVZfkdnsyt/I/JnhFczEOXyukMPmhg3dVwXOEF+9nOVHT2MQ3eBf/1OZQEmslRbMkWlFKuLaNwNrLxvdGnGdg==" saltValue="GDfDLxuyeNK2v0FfWkHR8Q==" spinCount="100000" sheet="1" objects="1" scenarios="1"/>
  <dataConsolidate/>
  <mergeCells count="572">
    <mergeCell ref="O287:R287"/>
    <mergeCell ref="T287:Y287"/>
    <mergeCell ref="F288:G288"/>
    <mergeCell ref="O288:R288"/>
    <mergeCell ref="T288:Y288"/>
    <mergeCell ref="I288:N288"/>
    <mergeCell ref="E292:E310"/>
    <mergeCell ref="E311:E318"/>
    <mergeCell ref="E258:E259"/>
    <mergeCell ref="E287:G287"/>
    <mergeCell ref="I306:N306"/>
    <mergeCell ref="E260:E263"/>
    <mergeCell ref="E264:E266"/>
    <mergeCell ref="E267:E268"/>
    <mergeCell ref="E269:E284"/>
    <mergeCell ref="F267:G268"/>
    <mergeCell ref="F269:G284"/>
    <mergeCell ref="O269:R269"/>
    <mergeCell ref="O270:R270"/>
    <mergeCell ref="O271:R271"/>
    <mergeCell ref="O274:R274"/>
    <mergeCell ref="O275:R275"/>
    <mergeCell ref="O276:R276"/>
    <mergeCell ref="O279:R279"/>
    <mergeCell ref="O284:R284"/>
    <mergeCell ref="I279:N279"/>
    <mergeCell ref="O292:R292"/>
    <mergeCell ref="O293:R293"/>
    <mergeCell ref="O294:R294"/>
    <mergeCell ref="O297:R297"/>
    <mergeCell ref="O298:R298"/>
    <mergeCell ref="F355:G364"/>
    <mergeCell ref="F346:G354"/>
    <mergeCell ref="F340:G345"/>
    <mergeCell ref="F335:G339"/>
    <mergeCell ref="F327:G334"/>
    <mergeCell ref="F322:G326"/>
    <mergeCell ref="F319:G321"/>
    <mergeCell ref="F311:G318"/>
    <mergeCell ref="E291:G291"/>
    <mergeCell ref="F292:G310"/>
    <mergeCell ref="E319:E321"/>
    <mergeCell ref="E322:E326"/>
    <mergeCell ref="E327:E334"/>
    <mergeCell ref="E335:E339"/>
    <mergeCell ref="E340:E345"/>
    <mergeCell ref="E346:E354"/>
    <mergeCell ref="E355:E364"/>
    <mergeCell ref="I280:N280"/>
    <mergeCell ref="I281:N281"/>
    <mergeCell ref="I282:N282"/>
    <mergeCell ref="O282:R282"/>
    <mergeCell ref="F258:G259"/>
    <mergeCell ref="F260:G263"/>
    <mergeCell ref="O260:R260"/>
    <mergeCell ref="O261:R261"/>
    <mergeCell ref="O262:R262"/>
    <mergeCell ref="F264:G266"/>
    <mergeCell ref="O265:R265"/>
    <mergeCell ref="O266:R266"/>
    <mergeCell ref="I258:N258"/>
    <mergeCell ref="I259:N259"/>
    <mergeCell ref="I260:N260"/>
    <mergeCell ref="I261:N261"/>
    <mergeCell ref="O280:R280"/>
    <mergeCell ref="O281:R281"/>
    <mergeCell ref="T362:Y362"/>
    <mergeCell ref="I363:N363"/>
    <mergeCell ref="O363:R363"/>
    <mergeCell ref="T363:Y363"/>
    <mergeCell ref="I364:N364"/>
    <mergeCell ref="O364:R364"/>
    <mergeCell ref="T364:Y364"/>
    <mergeCell ref="I358:N358"/>
    <mergeCell ref="O358:R358"/>
    <mergeCell ref="T358:Y358"/>
    <mergeCell ref="I359:N359"/>
    <mergeCell ref="O359:R359"/>
    <mergeCell ref="T359:Y359"/>
    <mergeCell ref="I360:N360"/>
    <mergeCell ref="T360:Y360"/>
    <mergeCell ref="I361:N361"/>
    <mergeCell ref="T361:Y361"/>
    <mergeCell ref="O360:R360"/>
    <mergeCell ref="O361:R361"/>
    <mergeCell ref="O362:R362"/>
    <mergeCell ref="I362:N362"/>
    <mergeCell ref="T354:Y354"/>
    <mergeCell ref="I355:N355"/>
    <mergeCell ref="T355:Y355"/>
    <mergeCell ref="I356:N356"/>
    <mergeCell ref="T356:Y356"/>
    <mergeCell ref="I357:N357"/>
    <mergeCell ref="T357:Y357"/>
    <mergeCell ref="O355:R355"/>
    <mergeCell ref="O356:R356"/>
    <mergeCell ref="O357:R357"/>
    <mergeCell ref="I354:N354"/>
    <mergeCell ref="O354:R354"/>
    <mergeCell ref="T350:Y350"/>
    <mergeCell ref="I351:N351"/>
    <mergeCell ref="T351:Y351"/>
    <mergeCell ref="I352:N352"/>
    <mergeCell ref="T352:Y352"/>
    <mergeCell ref="I353:N353"/>
    <mergeCell ref="T353:Y353"/>
    <mergeCell ref="O351:R351"/>
    <mergeCell ref="O352:R352"/>
    <mergeCell ref="O353:R353"/>
    <mergeCell ref="I350:N350"/>
    <mergeCell ref="O350:R350"/>
    <mergeCell ref="T345:Y345"/>
    <mergeCell ref="I346:N346"/>
    <mergeCell ref="T346:Y346"/>
    <mergeCell ref="I347:N347"/>
    <mergeCell ref="T347:Y347"/>
    <mergeCell ref="I348:N348"/>
    <mergeCell ref="T348:Y348"/>
    <mergeCell ref="I349:N349"/>
    <mergeCell ref="O349:R349"/>
    <mergeCell ref="T349:Y349"/>
    <mergeCell ref="O345:R345"/>
    <mergeCell ref="O346:R346"/>
    <mergeCell ref="O347:R347"/>
    <mergeCell ref="O348:R348"/>
    <mergeCell ref="I345:N345"/>
    <mergeCell ref="T341:Y341"/>
    <mergeCell ref="I342:N342"/>
    <mergeCell ref="T342:Y342"/>
    <mergeCell ref="I343:N343"/>
    <mergeCell ref="O343:R343"/>
    <mergeCell ref="T343:Y343"/>
    <mergeCell ref="I344:N344"/>
    <mergeCell ref="O344:R344"/>
    <mergeCell ref="T344:Y344"/>
    <mergeCell ref="O341:R341"/>
    <mergeCell ref="O342:R342"/>
    <mergeCell ref="I341:N341"/>
    <mergeCell ref="T337:Y337"/>
    <mergeCell ref="I338:N338"/>
    <mergeCell ref="O338:R338"/>
    <mergeCell ref="T338:Y338"/>
    <mergeCell ref="I339:N339"/>
    <mergeCell ref="O339:R339"/>
    <mergeCell ref="T339:Y339"/>
    <mergeCell ref="I340:N340"/>
    <mergeCell ref="T340:Y340"/>
    <mergeCell ref="O337:R337"/>
    <mergeCell ref="O340:R340"/>
    <mergeCell ref="T332:Y332"/>
    <mergeCell ref="I333:N333"/>
    <mergeCell ref="T333:Y333"/>
    <mergeCell ref="I334:N334"/>
    <mergeCell ref="T334:Y334"/>
    <mergeCell ref="I335:N335"/>
    <mergeCell ref="T335:Y335"/>
    <mergeCell ref="I336:N336"/>
    <mergeCell ref="T336:Y336"/>
    <mergeCell ref="O332:R332"/>
    <mergeCell ref="O333:R333"/>
    <mergeCell ref="O334:R334"/>
    <mergeCell ref="O335:R335"/>
    <mergeCell ref="O336:R336"/>
    <mergeCell ref="I328:N328"/>
    <mergeCell ref="T328:Y328"/>
    <mergeCell ref="I329:N329"/>
    <mergeCell ref="T329:Y329"/>
    <mergeCell ref="I330:N330"/>
    <mergeCell ref="O330:R330"/>
    <mergeCell ref="T330:Y330"/>
    <mergeCell ref="I331:N331"/>
    <mergeCell ref="O331:R331"/>
    <mergeCell ref="T331:Y331"/>
    <mergeCell ref="O328:R328"/>
    <mergeCell ref="O329:R329"/>
    <mergeCell ref="I325:N325"/>
    <mergeCell ref="O325:R325"/>
    <mergeCell ref="T325:Y325"/>
    <mergeCell ref="I326:N326"/>
    <mergeCell ref="O326:R326"/>
    <mergeCell ref="T326:Y326"/>
    <mergeCell ref="O323:R323"/>
    <mergeCell ref="O324:R324"/>
    <mergeCell ref="T327:Y327"/>
    <mergeCell ref="O327:R327"/>
    <mergeCell ref="O313:R313"/>
    <mergeCell ref="I321:N321"/>
    <mergeCell ref="O321:R321"/>
    <mergeCell ref="I307:N307"/>
    <mergeCell ref="T322:Y322"/>
    <mergeCell ref="I323:N323"/>
    <mergeCell ref="T323:Y323"/>
    <mergeCell ref="I324:N324"/>
    <mergeCell ref="T324:Y324"/>
    <mergeCell ref="O307:R307"/>
    <mergeCell ref="O308:R308"/>
    <mergeCell ref="O309:R309"/>
    <mergeCell ref="T321:Y321"/>
    <mergeCell ref="T319:Y319"/>
    <mergeCell ref="I320:N320"/>
    <mergeCell ref="T320:Y320"/>
    <mergeCell ref="O319:R319"/>
    <mergeCell ref="O320:R320"/>
    <mergeCell ref="T316:Y316"/>
    <mergeCell ref="I317:N317"/>
    <mergeCell ref="T317:Y317"/>
    <mergeCell ref="I318:N318"/>
    <mergeCell ref="O318:R318"/>
    <mergeCell ref="T318:Y318"/>
    <mergeCell ref="O316:R316"/>
    <mergeCell ref="O317:R317"/>
    <mergeCell ref="T307:Y307"/>
    <mergeCell ref="I308:N308"/>
    <mergeCell ref="T308:Y308"/>
    <mergeCell ref="I309:N309"/>
    <mergeCell ref="T309:Y309"/>
    <mergeCell ref="I310:N310"/>
    <mergeCell ref="O310:R310"/>
    <mergeCell ref="T310:Y310"/>
    <mergeCell ref="I312:N312"/>
    <mergeCell ref="T312:Y312"/>
    <mergeCell ref="I311:N311"/>
    <mergeCell ref="T311:Y311"/>
    <mergeCell ref="O311:R311"/>
    <mergeCell ref="O312:R312"/>
    <mergeCell ref="I313:N313"/>
    <mergeCell ref="T313:Y313"/>
    <mergeCell ref="I314:N314"/>
    <mergeCell ref="O314:R314"/>
    <mergeCell ref="T314:Y314"/>
    <mergeCell ref="I315:N315"/>
    <mergeCell ref="O315:R315"/>
    <mergeCell ref="T315:Y315"/>
    <mergeCell ref="O250:R250"/>
    <mergeCell ref="O254:R254"/>
    <mergeCell ref="O255:R255"/>
    <mergeCell ref="I250:N250"/>
    <mergeCell ref="I251:N251"/>
    <mergeCell ref="I252:N252"/>
    <mergeCell ref="I253:N253"/>
    <mergeCell ref="O253:R253"/>
    <mergeCell ref="I254:N254"/>
    <mergeCell ref="I255:N255"/>
    <mergeCell ref="F255:G257"/>
    <mergeCell ref="E232:G232"/>
    <mergeCell ref="E238:E245"/>
    <mergeCell ref="E246:E249"/>
    <mergeCell ref="E250:E254"/>
    <mergeCell ref="E255:E257"/>
    <mergeCell ref="I245:N245"/>
    <mergeCell ref="I246:N246"/>
    <mergeCell ref="I247:N247"/>
    <mergeCell ref="I248:N248"/>
    <mergeCell ref="I257:N257"/>
    <mergeCell ref="I249:N249"/>
    <mergeCell ref="I238:N238"/>
    <mergeCell ref="I244:N244"/>
    <mergeCell ref="I256:N256"/>
    <mergeCell ref="D372:H372"/>
    <mergeCell ref="I372:M372"/>
    <mergeCell ref="N372:Q372"/>
    <mergeCell ref="D378:H378"/>
    <mergeCell ref="I374:M374"/>
    <mergeCell ref="N374:Q374"/>
    <mergeCell ref="I375:M375"/>
    <mergeCell ref="N375:Q375"/>
    <mergeCell ref="I376:M376"/>
    <mergeCell ref="N376:Q376"/>
    <mergeCell ref="I377:M377"/>
    <mergeCell ref="N377:Q377"/>
    <mergeCell ref="I378:M378"/>
    <mergeCell ref="I283:N283"/>
    <mergeCell ref="O283:R283"/>
    <mergeCell ref="I284:N284"/>
    <mergeCell ref="T291:Y291"/>
    <mergeCell ref="I295:N295"/>
    <mergeCell ref="O295:R295"/>
    <mergeCell ref="T295:Y295"/>
    <mergeCell ref="H287:N287"/>
    <mergeCell ref="N378:Q378"/>
    <mergeCell ref="D371:Y371"/>
    <mergeCell ref="D373:H373"/>
    <mergeCell ref="S373:Y373"/>
    <mergeCell ref="N373:Q373"/>
    <mergeCell ref="I373:M373"/>
    <mergeCell ref="D374:H374"/>
    <mergeCell ref="D375:H375"/>
    <mergeCell ref="D376:H376"/>
    <mergeCell ref="D377:H377"/>
    <mergeCell ref="S374:Y374"/>
    <mergeCell ref="S375:Y375"/>
    <mergeCell ref="S376:Y376"/>
    <mergeCell ref="S377:Y377"/>
    <mergeCell ref="S372:Y372"/>
    <mergeCell ref="S378:Y378"/>
    <mergeCell ref="T296:Y296"/>
    <mergeCell ref="I297:N297"/>
    <mergeCell ref="T297:Y297"/>
    <mergeCell ref="I298:N298"/>
    <mergeCell ref="T299:Y299"/>
    <mergeCell ref="O291:R291"/>
    <mergeCell ref="H291:N291"/>
    <mergeCell ref="T294:Y294"/>
    <mergeCell ref="T298:Y298"/>
    <mergeCell ref="I294:N294"/>
    <mergeCell ref="T292:Y292"/>
    <mergeCell ref="I293:N293"/>
    <mergeCell ref="T293:Y293"/>
    <mergeCell ref="O299:R299"/>
    <mergeCell ref="I299:N299"/>
    <mergeCell ref="I296:N296"/>
    <mergeCell ref="O296:R296"/>
    <mergeCell ref="T300:Y300"/>
    <mergeCell ref="I301:N301"/>
    <mergeCell ref="O301:R301"/>
    <mergeCell ref="T303:Y303"/>
    <mergeCell ref="I304:N304"/>
    <mergeCell ref="T304:Y304"/>
    <mergeCell ref="I305:N305"/>
    <mergeCell ref="O305:R305"/>
    <mergeCell ref="T305:Y305"/>
    <mergeCell ref="T301:Y301"/>
    <mergeCell ref="I302:N302"/>
    <mergeCell ref="T302:Y302"/>
    <mergeCell ref="I300:N300"/>
    <mergeCell ref="O300:R300"/>
    <mergeCell ref="O302:R302"/>
    <mergeCell ref="O303:R303"/>
    <mergeCell ref="O304:R304"/>
    <mergeCell ref="O306:R306"/>
    <mergeCell ref="T306:Y306"/>
    <mergeCell ref="C369:H369"/>
    <mergeCell ref="I270:N270"/>
    <mergeCell ref="I271:N271"/>
    <mergeCell ref="I272:N272"/>
    <mergeCell ref="O272:R272"/>
    <mergeCell ref="I273:N273"/>
    <mergeCell ref="O273:R273"/>
    <mergeCell ref="I274:N274"/>
    <mergeCell ref="I275:N275"/>
    <mergeCell ref="I276:N276"/>
    <mergeCell ref="I277:N277"/>
    <mergeCell ref="I278:N278"/>
    <mergeCell ref="O278:R278"/>
    <mergeCell ref="I303:N303"/>
    <mergeCell ref="I292:N292"/>
    <mergeCell ref="O322:R322"/>
    <mergeCell ref="I316:N316"/>
    <mergeCell ref="I319:N319"/>
    <mergeCell ref="I322:N322"/>
    <mergeCell ref="I327:N327"/>
    <mergeCell ref="I332:N332"/>
    <mergeCell ref="I337:N337"/>
    <mergeCell ref="T276:Y276"/>
    <mergeCell ref="T277:Y277"/>
    <mergeCell ref="O277:R277"/>
    <mergeCell ref="I262:N262"/>
    <mergeCell ref="I263:N263"/>
    <mergeCell ref="I264:N264"/>
    <mergeCell ref="I265:N265"/>
    <mergeCell ref="I266:N266"/>
    <mergeCell ref="I267:N267"/>
    <mergeCell ref="I268:N268"/>
    <mergeCell ref="I269:N269"/>
    <mergeCell ref="T268:Y268"/>
    <mergeCell ref="T269:Y269"/>
    <mergeCell ref="T270:Y270"/>
    <mergeCell ref="T271:Y271"/>
    <mergeCell ref="T272:Y272"/>
    <mergeCell ref="O268:R268"/>
    <mergeCell ref="O267:R267"/>
    <mergeCell ref="T264:Y264"/>
    <mergeCell ref="T265:Y265"/>
    <mergeCell ref="T266:Y266"/>
    <mergeCell ref="T256:Y256"/>
    <mergeCell ref="T257:Y257"/>
    <mergeCell ref="T258:Y258"/>
    <mergeCell ref="O258:R258"/>
    <mergeCell ref="T232:Y232"/>
    <mergeCell ref="T233:Y233"/>
    <mergeCell ref="P219:R219"/>
    <mergeCell ref="P220:R220"/>
    <mergeCell ref="I239:N239"/>
    <mergeCell ref="I240:N240"/>
    <mergeCell ref="I241:N241"/>
    <mergeCell ref="I242:N242"/>
    <mergeCell ref="I243:N243"/>
    <mergeCell ref="T250:Y250"/>
    <mergeCell ref="T251:Y251"/>
    <mergeCell ref="T252:Y252"/>
    <mergeCell ref="T253:Y253"/>
    <mergeCell ref="T254:Y254"/>
    <mergeCell ref="T255:Y255"/>
    <mergeCell ref="T246:Y246"/>
    <mergeCell ref="T247:Y247"/>
    <mergeCell ref="T248:Y248"/>
    <mergeCell ref="T249:Y249"/>
    <mergeCell ref="O249:R249"/>
    <mergeCell ref="I225:M225"/>
    <mergeCell ref="I226:M226"/>
    <mergeCell ref="E219:I219"/>
    <mergeCell ref="E220:I220"/>
    <mergeCell ref="E221:J221"/>
    <mergeCell ref="K219:N219"/>
    <mergeCell ref="K220:N220"/>
    <mergeCell ref="K221:O221"/>
    <mergeCell ref="E217:O217"/>
    <mergeCell ref="E218:J218"/>
    <mergeCell ref="K218:O218"/>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E190:H190"/>
    <mergeCell ref="I190:M190"/>
    <mergeCell ref="I179:M179"/>
    <mergeCell ref="I181:M181"/>
    <mergeCell ref="I189:M189"/>
    <mergeCell ref="E188:H188"/>
    <mergeCell ref="I188:M188"/>
    <mergeCell ref="E189:H189"/>
    <mergeCell ref="I183:M183"/>
    <mergeCell ref="I185:M185"/>
    <mergeCell ref="E191:H191"/>
    <mergeCell ref="I191:M191"/>
    <mergeCell ref="E193:H193"/>
    <mergeCell ref="I193:M193"/>
    <mergeCell ref="E200:H200"/>
    <mergeCell ref="I200:M200"/>
    <mergeCell ref="E197:H197"/>
    <mergeCell ref="I197:M197"/>
    <mergeCell ref="E198:H198"/>
    <mergeCell ref="I198:M198"/>
    <mergeCell ref="E194:H194"/>
    <mergeCell ref="I194:M194"/>
    <mergeCell ref="E192:H192"/>
    <mergeCell ref="I192:M192"/>
    <mergeCell ref="E216:Y216"/>
    <mergeCell ref="V221:Y221"/>
    <mergeCell ref="P218:S218"/>
    <mergeCell ref="T218:U218"/>
    <mergeCell ref="E199:H199"/>
    <mergeCell ref="I199:M199"/>
    <mergeCell ref="E203:H203"/>
    <mergeCell ref="I203:M203"/>
    <mergeCell ref="E204:H204"/>
    <mergeCell ref="I204:M204"/>
    <mergeCell ref="E205:H205"/>
    <mergeCell ref="I205:M205"/>
    <mergeCell ref="E206:H206"/>
    <mergeCell ref="I206:M206"/>
    <mergeCell ref="C212:I212"/>
    <mergeCell ref="P221:S221"/>
    <mergeCell ref="P217:U217"/>
    <mergeCell ref="T234:Y234"/>
    <mergeCell ref="T235:Y235"/>
    <mergeCell ref="T236:Y236"/>
    <mergeCell ref="T237:Y237"/>
    <mergeCell ref="V217:Y220"/>
    <mergeCell ref="E230:Y230"/>
    <mergeCell ref="O236:R236"/>
    <mergeCell ref="O237:R237"/>
    <mergeCell ref="I233:N233"/>
    <mergeCell ref="I234:N234"/>
    <mergeCell ref="I235:N235"/>
    <mergeCell ref="I236:N236"/>
    <mergeCell ref="I237:N237"/>
    <mergeCell ref="F233:G237"/>
    <mergeCell ref="E233:E237"/>
    <mergeCell ref="T221:U221"/>
    <mergeCell ref="H232:N232"/>
    <mergeCell ref="O232:R232"/>
    <mergeCell ref="E227:H227"/>
    <mergeCell ref="I227:M227"/>
    <mergeCell ref="E224:H224"/>
    <mergeCell ref="E225:H225"/>
    <mergeCell ref="E226:H226"/>
    <mergeCell ref="I224:M224"/>
    <mergeCell ref="T261:Y261"/>
    <mergeCell ref="T262:Y262"/>
    <mergeCell ref="T263:Y263"/>
    <mergeCell ref="O259:R259"/>
    <mergeCell ref="O263:R263"/>
    <mergeCell ref="T280:Y280"/>
    <mergeCell ref="T281:Y281"/>
    <mergeCell ref="T238:Y238"/>
    <mergeCell ref="T239:Y239"/>
    <mergeCell ref="T240:Y240"/>
    <mergeCell ref="T241:Y241"/>
    <mergeCell ref="T242:Y242"/>
    <mergeCell ref="T243:Y243"/>
    <mergeCell ref="T244:Y244"/>
    <mergeCell ref="T245:Y245"/>
    <mergeCell ref="O241:R241"/>
    <mergeCell ref="O242:R242"/>
    <mergeCell ref="T267:Y267"/>
    <mergeCell ref="O264:R264"/>
    <mergeCell ref="T278:Y278"/>
    <mergeCell ref="T279:Y279"/>
    <mergeCell ref="T273:Y273"/>
    <mergeCell ref="T274:Y274"/>
    <mergeCell ref="T275:Y275"/>
    <mergeCell ref="T282:Y282"/>
    <mergeCell ref="T283:Y283"/>
    <mergeCell ref="T284:Y284"/>
    <mergeCell ref="F238:G245"/>
    <mergeCell ref="O235:R235"/>
    <mergeCell ref="O234:R234"/>
    <mergeCell ref="O233:R233"/>
    <mergeCell ref="O238:R238"/>
    <mergeCell ref="O239:R239"/>
    <mergeCell ref="O240:R240"/>
    <mergeCell ref="O243:R243"/>
    <mergeCell ref="O244:R244"/>
    <mergeCell ref="O245:R245"/>
    <mergeCell ref="O246:R246"/>
    <mergeCell ref="O247:R247"/>
    <mergeCell ref="O248:R248"/>
    <mergeCell ref="O251:R251"/>
    <mergeCell ref="O252:R252"/>
    <mergeCell ref="O256:R256"/>
    <mergeCell ref="F246:G249"/>
    <mergeCell ref="F250:G254"/>
    <mergeCell ref="O257:R257"/>
    <mergeCell ref="T259:Y259"/>
    <mergeCell ref="T260:Y260"/>
  </mergeCells>
  <phoneticPr fontId="5"/>
  <conditionalFormatting sqref="I20:M20">
    <cfRule type="expression" dxfId="176" priority="177" stopIfTrue="1">
      <formula>TRIM($I20)=""</formula>
    </cfRule>
  </conditionalFormatting>
  <conditionalFormatting sqref="I22:Y22">
    <cfRule type="expression" dxfId="175" priority="176" stopIfTrue="1">
      <formula>AND(TRIM($I22)&lt;&gt;"", OR(ISERROR(FIND("@"&amp;LEFT($I22,3)&amp;"@", 都道府県3))=FALSE, ISERROR(FIND("@"&amp;LEFT($I22,4)&amp;"@",都道府県4))=FALSE))=FALSE</formula>
    </cfRule>
  </conditionalFormatting>
  <conditionalFormatting sqref="I24:Y24">
    <cfRule type="expression" dxfId="174" priority="175" stopIfTrue="1">
      <formula>TRIM($I24)=""</formula>
    </cfRule>
  </conditionalFormatting>
  <conditionalFormatting sqref="I26:Y26">
    <cfRule type="expression" dxfId="173" priority="174" stopIfTrue="1">
      <formula>TRIM($I26)=""</formula>
    </cfRule>
  </conditionalFormatting>
  <conditionalFormatting sqref="I28:Y28">
    <cfRule type="expression" dxfId="172" priority="173" stopIfTrue="1">
      <formula>TRIM($I28)=""</formula>
    </cfRule>
  </conditionalFormatting>
  <conditionalFormatting sqref="I30:Y30">
    <cfRule type="expression" dxfId="171" priority="172" stopIfTrue="1">
      <formula>OR(TRIM($I30)="", NOT(OR(IFERROR(SEARCH(" ",$I30),0)&gt;0, IFERROR(SEARCH("　",$I30),0)&gt;0)))</formula>
    </cfRule>
  </conditionalFormatting>
  <conditionalFormatting sqref="I32:Y32">
    <cfRule type="expression" dxfId="170" priority="171" stopIfTrue="1">
      <formula>OR(TRIM($I32)="", NOT(OR(IFERROR(SEARCH(" ",$I32),0)&gt;0, IFERROR(SEARCH("　",$I32),0)&gt;0)))</formula>
    </cfRule>
  </conditionalFormatting>
  <conditionalFormatting sqref="I34:M34">
    <cfRule type="expression" dxfId="169" priority="170" stopIfTrue="1">
      <formula>NOT(AND(TRIM($I34)&lt;&gt;"",ISNUMBER(VALUE(SUBSTITUTE($I34,"-",""))), IFERROR(SEARCH("-",$I34),0)&gt;0))</formula>
    </cfRule>
  </conditionalFormatting>
  <conditionalFormatting sqref="I36:M36">
    <cfRule type="expression" dxfId="168" priority="169" stopIfTrue="1">
      <formula>AND(TRIM($I36)&lt;&gt;"", NOT(AND(ISNUMBER(VALUE(SUBSTITUTE($I36,"-",""))), IFERROR(SEARCH("-",$I36),0)&gt;0)))</formula>
    </cfRule>
  </conditionalFormatting>
  <conditionalFormatting sqref="I38:Y38">
    <cfRule type="expression" dxfId="167" priority="168" stopIfTrue="1">
      <formula>AND(TRIM($I38)&lt;&gt;"", NOT(IFERROR(SEARCH("@",$I38),0)&gt;0))</formula>
    </cfRule>
  </conditionalFormatting>
  <conditionalFormatting sqref="I40:M40">
    <cfRule type="expression" dxfId="166" priority="167" stopIfTrue="1">
      <formula>AND($I40&lt;&gt;"一致する", $I40&lt;&gt;"一致しない")</formula>
    </cfRule>
  </conditionalFormatting>
  <conditionalFormatting sqref="I63:M63">
    <cfRule type="expression" dxfId="165" priority="166" stopIfTrue="1">
      <formula>AND($I63&lt;&gt;"しない", $I63&lt;&gt;"する")</formula>
    </cfRule>
  </conditionalFormatting>
  <conditionalFormatting sqref="I69:M69">
    <cfRule type="expression" dxfId="164" priority="165" stopIfTrue="1">
      <formula>OR(AND($I63="する",TRIM($I69)=""),AND($I63="しない",NOT(ISBLANK($I69))))</formula>
    </cfRule>
  </conditionalFormatting>
  <conditionalFormatting sqref="I71:Y71">
    <cfRule type="expression" dxfId="163" priority="164" stopIfTrue="1">
      <formula>OR(AND($I63="する",AND($I71&lt;&gt;"", OR(ISERROR(FIND("@"&amp;LEFT($I71,3)&amp;"@", 都道府県3))=FALSE, ISERROR(FIND("@"&amp;LEFT($I71,4)&amp;"@",都道府県4))=FALSE))=FALSE),AND($I63="しない",NOT(ISBLANK($I71))))</formula>
    </cfRule>
  </conditionalFormatting>
  <conditionalFormatting sqref="I73:Y73">
    <cfRule type="expression" dxfId="162" priority="163" stopIfTrue="1">
      <formula>OR(AND($I63="する",TRIM($I73)=""),AND($I63="しない",NOT(ISBLANK($I73))))</formula>
    </cfRule>
  </conditionalFormatting>
  <conditionalFormatting sqref="I75:Y75">
    <cfRule type="expression" dxfId="161" priority="162" stopIfTrue="1">
      <formula>OR(AND($I63="する",TRIM($I75)=""),AND($I63="しない",NOT(ISBLANK($I75))))</formula>
    </cfRule>
  </conditionalFormatting>
  <conditionalFormatting sqref="I77:Y77">
    <cfRule type="expression" dxfId="160" priority="161" stopIfTrue="1">
      <formula>OR(AND($I63="する",TRIM($I77)=""),AND($I63="しない",NOT(ISBLANK($I77))))</formula>
    </cfRule>
  </conditionalFormatting>
  <conditionalFormatting sqref="I79:Y79">
    <cfRule type="expression" dxfId="159" priority="160" stopIfTrue="1">
      <formula>OR(AND($I63="する",OR(TRIM($I79)="", NOT(OR(IFERROR(SEARCH(" ",$I79),0)&gt;0, IFERROR(SEARCH("　",$I79),0)&gt;0)))),AND($I63="しない",NOT(ISBLANK($I79))))</formula>
    </cfRule>
  </conditionalFormatting>
  <conditionalFormatting sqref="I81:Y81">
    <cfRule type="expression" dxfId="158" priority="159" stopIfTrue="1">
      <formula>OR(AND($I63="する",OR(TRIM($I81)="", NOT(OR(IFERROR(SEARCH(" ",$I81),0)&gt;0, IFERROR(SEARCH("　",$I81),0)&gt;0)))),AND($I63="しない",NOT(ISBLANK($I81))))</formula>
    </cfRule>
  </conditionalFormatting>
  <conditionalFormatting sqref="I83:M83">
    <cfRule type="expression" dxfId="157" priority="158" stopIfTrue="1">
      <formula>OR(AND($I63="する",NOT(AND(TRIM($I83)&lt;&gt;"",ISNUMBER(VALUE(SUBSTITUTE($I83,"-",""))),IFERROR(SEARCH("-",$I83),0)&gt;0))), AND($I63="しない",NOT(ISBLANK($I83))))</formula>
    </cfRule>
  </conditionalFormatting>
  <conditionalFormatting sqref="P83">
    <cfRule type="expression" dxfId="156" priority="157" stopIfTrue="1">
      <formula>AND($I63="しない",NOT(ISBLANK($P83)))</formula>
    </cfRule>
  </conditionalFormatting>
  <conditionalFormatting sqref="I85:M85">
    <cfRule type="expression" dxfId="155" priority="156" stopIfTrue="1">
      <formula>OR(AND($I63="する",AND(TRIM($I85)&lt;&gt;"",NOT(AND(ISNUMBER(VALUE(SUBSTITUTE($I85,"-",""))),IFERROR(SEARCH("-",$I85),0)&gt;0)))), AND($I63="しない",NOT(ISBLANK($I85))))</formula>
    </cfRule>
  </conditionalFormatting>
  <conditionalFormatting sqref="I87:Y87">
    <cfRule type="expression" dxfId="154" priority="155" stopIfTrue="1">
      <formula>OR(AND($I63="する",AND(TRIM($I87)&lt;&gt;"",NOT(IFERROR(SEARCH("@",$I87),0)&gt;0))),AND($I63="しない",NOT(ISBLANK($I87))))</formula>
    </cfRule>
  </conditionalFormatting>
  <conditionalFormatting sqref="I114:Y114">
    <cfRule type="expression" dxfId="153" priority="154" stopIfTrue="1">
      <formula>AND(TRIM($I114)&lt;&gt;"", NOT(OR(IFERROR(SEARCH(" ",$I114),0)&gt;0, IFERROR(SEARCH("　",$I114),0)&gt;0)))</formula>
    </cfRule>
  </conditionalFormatting>
  <conditionalFormatting sqref="I116:Y116">
    <cfRule type="expression" dxfId="152" priority="153" stopIfTrue="1">
      <formula>AND(TRIM($I116)&lt;&gt;"", NOT(OR(IFERROR(SEARCH(" ",$I116),0)&gt;0, IFERROR(SEARCH("　",$I116),0)&gt;0)))</formula>
    </cfRule>
  </conditionalFormatting>
  <conditionalFormatting sqref="I120:Y120">
    <cfRule type="expression" dxfId="151" priority="152" stopIfTrue="1">
      <formula>AND(TRIM($I120)&lt;&gt;"", AND(OR(ISERROR(FIND("@"&amp;LEFT($I120,3)&amp;"@", 都道府県3))=FALSE, ISERROR(FIND("@"&amp;LEFT($I120,4)&amp;"@",都道府県4))=FALSE))=FALSE)</formula>
    </cfRule>
  </conditionalFormatting>
  <conditionalFormatting sqref="I122:M122">
    <cfRule type="expression" dxfId="150" priority="151" stopIfTrue="1">
      <formula>AND(TRIM($I122)&lt;&gt;"", NOT(AND(ISNUMBER(VALUE(SUBSTITUTE($I122,"-",""))), IFERROR(SEARCH("-",$I122),0)&gt;0)))</formula>
    </cfRule>
  </conditionalFormatting>
  <conditionalFormatting sqref="I124:M124">
    <cfRule type="expression" dxfId="149" priority="150" stopIfTrue="1">
      <formula>AND(TRIM($I124)&lt;&gt;"", NOT(AND(ISNUMBER(VALUE(SUBSTITUTE($I124,"-",""))), IFERROR(SEARCH("-",$I124),0)&gt;0)))</formula>
    </cfRule>
  </conditionalFormatting>
  <conditionalFormatting sqref="I126:Y126">
    <cfRule type="expression" dxfId="148" priority="149" stopIfTrue="1">
      <formula>AND(TRIM($I126)&lt;&gt;"", NOT(IFERROR(SEARCH("@",$I126),0)&gt;0))</formula>
    </cfRule>
  </conditionalFormatting>
  <conditionalFormatting sqref="I153:M153">
    <cfRule type="expression" dxfId="147" priority="148" stopIfTrue="1">
      <formula>AND($I153&lt;&gt;"しない", $I153&lt;&gt;"する")</formula>
    </cfRule>
  </conditionalFormatting>
  <conditionalFormatting sqref="I155:Y155">
    <cfRule type="expression" dxfId="146" priority="147" stopIfTrue="1">
      <formula>AND($I153="する",OR(TRIM($I155)="", NOT(OR(IFERROR(SEARCH(" ",$I155),0)&gt;0, IFERROR(SEARCH("　",$I155),0)&gt;0))))</formula>
    </cfRule>
  </conditionalFormatting>
  <conditionalFormatting sqref="I157:Y157">
    <cfRule type="expression" dxfId="145" priority="146" stopIfTrue="1">
      <formula>AND($I153="する",OR(TRIM($I157)="", NOT(OR(IFERROR(SEARCH(" ",$I157),0)&gt;0, IFERROR(SEARCH("　",$I157),0)&gt;0))))</formula>
    </cfRule>
  </conditionalFormatting>
  <conditionalFormatting sqref="I159:M159">
    <cfRule type="expression" dxfId="144" priority="145" stopIfTrue="1">
      <formula>AND($I153="する",OR(TRIM($I159)="", LEN($I159)&lt;&gt;8, NOT(ISNUMBER(VALUE(I159))), IFERROR(SEARCH("-", $I159),0)&gt;0))</formula>
    </cfRule>
  </conditionalFormatting>
  <conditionalFormatting sqref="I161:M161">
    <cfRule type="expression" dxfId="143" priority="144" stopIfTrue="1">
      <formula>AND($I153="する",TRIM($I161)="")</formula>
    </cfRule>
  </conditionalFormatting>
  <conditionalFormatting sqref="I163:Y163">
    <cfRule type="expression" dxfId="142" priority="143" stopIfTrue="1">
      <formula>AND($I153="する",AND($I163&lt;&gt;"", OR(ISERROR(FIND("@"&amp;LEFT($I163,3)&amp;"@", 都道府県3))=FALSE, ISERROR(FIND("@"&amp;LEFT($I163,4)&amp;"@",都道府県4))=FALSE))=FALSE)</formula>
    </cfRule>
  </conditionalFormatting>
  <conditionalFormatting sqref="I165:M165">
    <cfRule type="expression" dxfId="141" priority="142" stopIfTrue="1">
      <formula>AND($I153="する",NOT(AND(TRIM($I165)&lt;&gt;"",ISNUMBER(VALUE(SUBSTITUTE($I165,"-",""))),IFERROR(SEARCH("-",$I165),0)&gt;0)))</formula>
    </cfRule>
  </conditionalFormatting>
  <conditionalFormatting sqref="I167:M167">
    <cfRule type="expression" dxfId="140" priority="141" stopIfTrue="1">
      <formula>AND($I153="する",AND(TRIM($I167)&lt;&gt;"",NOT(AND(ISNUMBER(VALUE(SUBSTITUTE($I167,"-",""))),IFERROR(SEARCH("-",$I167),0)&gt;0))))</formula>
    </cfRule>
  </conditionalFormatting>
  <conditionalFormatting sqref="I169:Y169">
    <cfRule type="expression" dxfId="139" priority="140" stopIfTrue="1">
      <formula>AND($I153="する",AND(TRIM($I169)&lt;&gt;"", NOT(IFERROR(SEARCH("@",$I169),0)&gt;0)))</formula>
    </cfRule>
  </conditionalFormatting>
  <conditionalFormatting sqref="I179:M179">
    <cfRule type="expression" dxfId="138" priority="139" stopIfTrue="1">
      <formula>TRIM($I179)&lt;&gt;"○"</formula>
    </cfRule>
  </conditionalFormatting>
  <conditionalFormatting sqref="S233">
    <cfRule type="expression" dxfId="137" priority="138" stopIfTrue="1">
      <formula>希望&lt;&gt;0</formula>
    </cfRule>
  </conditionalFormatting>
  <conditionalFormatting sqref="S234">
    <cfRule type="expression" dxfId="136" priority="137" stopIfTrue="1">
      <formula>希望&lt;&gt;0</formula>
    </cfRule>
  </conditionalFormatting>
  <conditionalFormatting sqref="S235">
    <cfRule type="expression" dxfId="135" priority="136" stopIfTrue="1">
      <formula>希望&lt;&gt;0</formula>
    </cfRule>
  </conditionalFormatting>
  <conditionalFormatting sqref="S236">
    <cfRule type="expression" dxfId="134" priority="135" stopIfTrue="1">
      <formula>希望&lt;&gt;0</formula>
    </cfRule>
  </conditionalFormatting>
  <conditionalFormatting sqref="S237">
    <cfRule type="expression" dxfId="133" priority="134" stopIfTrue="1">
      <formula>希望&lt;&gt;0</formula>
    </cfRule>
  </conditionalFormatting>
  <conditionalFormatting sqref="S238">
    <cfRule type="expression" dxfId="132" priority="133" stopIfTrue="1">
      <formula>希望&lt;&gt;0</formula>
    </cfRule>
  </conditionalFormatting>
  <conditionalFormatting sqref="S239">
    <cfRule type="expression" dxfId="131" priority="132" stopIfTrue="1">
      <formula>希望&lt;&gt;0</formula>
    </cfRule>
  </conditionalFormatting>
  <conditionalFormatting sqref="S240">
    <cfRule type="expression" dxfId="130" priority="131" stopIfTrue="1">
      <formula>希望&lt;&gt;0</formula>
    </cfRule>
  </conditionalFormatting>
  <conditionalFormatting sqref="S241">
    <cfRule type="expression" dxfId="129" priority="130" stopIfTrue="1">
      <formula>希望&lt;&gt;0</formula>
    </cfRule>
  </conditionalFormatting>
  <conditionalFormatting sqref="S242">
    <cfRule type="expression" dxfId="128" priority="129" stopIfTrue="1">
      <formula>希望&lt;&gt;0</formula>
    </cfRule>
  </conditionalFormatting>
  <conditionalFormatting sqref="S243">
    <cfRule type="expression" dxfId="127" priority="128" stopIfTrue="1">
      <formula>希望&lt;&gt;0</formula>
    </cfRule>
  </conditionalFormatting>
  <conditionalFormatting sqref="S244">
    <cfRule type="expression" dxfId="126" priority="127" stopIfTrue="1">
      <formula>希望&lt;&gt;0</formula>
    </cfRule>
  </conditionalFormatting>
  <conditionalFormatting sqref="S245">
    <cfRule type="expression" dxfId="125" priority="126" stopIfTrue="1">
      <formula>希望&lt;&gt;0</formula>
    </cfRule>
  </conditionalFormatting>
  <conditionalFormatting sqref="T245:Y245">
    <cfRule type="expression" dxfId="124" priority="125" stopIfTrue="1">
      <formula>AND(TRIM($S245)="○",TRIM($T245)="")</formula>
    </cfRule>
  </conditionalFormatting>
  <conditionalFormatting sqref="S246">
    <cfRule type="expression" dxfId="123" priority="124" stopIfTrue="1">
      <formula>希望&lt;&gt;0</formula>
    </cfRule>
  </conditionalFormatting>
  <conditionalFormatting sqref="S247">
    <cfRule type="expression" dxfId="122" priority="123" stopIfTrue="1">
      <formula>希望&lt;&gt;0</formula>
    </cfRule>
  </conditionalFormatting>
  <conditionalFormatting sqref="S248">
    <cfRule type="expression" dxfId="121" priority="122" stopIfTrue="1">
      <formula>希望&lt;&gt;0</formula>
    </cfRule>
  </conditionalFormatting>
  <conditionalFormatting sqref="S249">
    <cfRule type="expression" dxfId="120" priority="121" stopIfTrue="1">
      <formula>希望&lt;&gt;0</formula>
    </cfRule>
  </conditionalFormatting>
  <conditionalFormatting sqref="S250">
    <cfRule type="expression" dxfId="119" priority="120" stopIfTrue="1">
      <formula>希望&lt;&gt;0</formula>
    </cfRule>
  </conditionalFormatting>
  <conditionalFormatting sqref="S251">
    <cfRule type="expression" dxfId="118" priority="119" stopIfTrue="1">
      <formula>希望&lt;&gt;0</formula>
    </cfRule>
  </conditionalFormatting>
  <conditionalFormatting sqref="S252">
    <cfRule type="expression" dxfId="117" priority="118" stopIfTrue="1">
      <formula>希望&lt;&gt;0</formula>
    </cfRule>
  </conditionalFormatting>
  <conditionalFormatting sqref="S253">
    <cfRule type="expression" dxfId="116" priority="117" stopIfTrue="1">
      <formula>希望&lt;&gt;0</formula>
    </cfRule>
  </conditionalFormatting>
  <conditionalFormatting sqref="S254">
    <cfRule type="expression" dxfId="115" priority="116" stopIfTrue="1">
      <formula>希望&lt;&gt;0</formula>
    </cfRule>
  </conditionalFormatting>
  <conditionalFormatting sqref="S255">
    <cfRule type="expression" dxfId="114" priority="115" stopIfTrue="1">
      <formula>希望&lt;&gt;0</formula>
    </cfRule>
  </conditionalFormatting>
  <conditionalFormatting sqref="S256">
    <cfRule type="expression" dxfId="113" priority="114" stopIfTrue="1">
      <formula>希望&lt;&gt;0</formula>
    </cfRule>
  </conditionalFormatting>
  <conditionalFormatting sqref="S257">
    <cfRule type="expression" dxfId="112" priority="113" stopIfTrue="1">
      <formula>希望&lt;&gt;0</formula>
    </cfRule>
  </conditionalFormatting>
  <conditionalFormatting sqref="S258">
    <cfRule type="expression" dxfId="111" priority="112" stopIfTrue="1">
      <formula>希望&lt;&gt;0</formula>
    </cfRule>
  </conditionalFormatting>
  <conditionalFormatting sqref="S259">
    <cfRule type="expression" dxfId="110" priority="111" stopIfTrue="1">
      <formula>希望&lt;&gt;0</formula>
    </cfRule>
  </conditionalFormatting>
  <conditionalFormatting sqref="S260">
    <cfRule type="expression" dxfId="109" priority="110" stopIfTrue="1">
      <formula>希望&lt;&gt;0</formula>
    </cfRule>
  </conditionalFormatting>
  <conditionalFormatting sqref="S261">
    <cfRule type="expression" dxfId="108" priority="109" stopIfTrue="1">
      <formula>希望&lt;&gt;0</formula>
    </cfRule>
  </conditionalFormatting>
  <conditionalFormatting sqref="S262">
    <cfRule type="expression" dxfId="107" priority="108" stopIfTrue="1">
      <formula>希望&lt;&gt;0</formula>
    </cfRule>
  </conditionalFormatting>
  <conditionalFormatting sqref="S263">
    <cfRule type="expression" dxfId="106" priority="107" stopIfTrue="1">
      <formula>希望&lt;&gt;0</formula>
    </cfRule>
  </conditionalFormatting>
  <conditionalFormatting sqref="S264">
    <cfRule type="expression" dxfId="105" priority="106" stopIfTrue="1">
      <formula>希望&lt;&gt;0</formula>
    </cfRule>
  </conditionalFormatting>
  <conditionalFormatting sqref="S265">
    <cfRule type="expression" dxfId="104" priority="105" stopIfTrue="1">
      <formula>希望&lt;&gt;0</formula>
    </cfRule>
  </conditionalFormatting>
  <conditionalFormatting sqref="S266">
    <cfRule type="expression" dxfId="103" priority="104" stopIfTrue="1">
      <formula>希望&lt;&gt;0</formula>
    </cfRule>
  </conditionalFormatting>
  <conditionalFormatting sqref="S267">
    <cfRule type="expression" dxfId="102" priority="103" stopIfTrue="1">
      <formula>希望&lt;&gt;0</formula>
    </cfRule>
  </conditionalFormatting>
  <conditionalFormatting sqref="S268">
    <cfRule type="expression" dxfId="101" priority="102" stopIfTrue="1">
      <formula>希望&lt;&gt;0</formula>
    </cfRule>
  </conditionalFormatting>
  <conditionalFormatting sqref="S269">
    <cfRule type="expression" dxfId="100" priority="101" stopIfTrue="1">
      <formula>希望&lt;&gt;0</formula>
    </cfRule>
  </conditionalFormatting>
  <conditionalFormatting sqref="S270">
    <cfRule type="expression" dxfId="99" priority="100" stopIfTrue="1">
      <formula>希望&lt;&gt;0</formula>
    </cfRule>
  </conditionalFormatting>
  <conditionalFormatting sqref="S271">
    <cfRule type="expression" dxfId="98" priority="99" stopIfTrue="1">
      <formula>希望&lt;&gt;0</formula>
    </cfRule>
  </conditionalFormatting>
  <conditionalFormatting sqref="S272">
    <cfRule type="expression" dxfId="97" priority="98" stopIfTrue="1">
      <formula>希望&lt;&gt;0</formula>
    </cfRule>
  </conditionalFormatting>
  <conditionalFormatting sqref="S273">
    <cfRule type="expression" dxfId="96" priority="97" stopIfTrue="1">
      <formula>希望&lt;&gt;0</formula>
    </cfRule>
  </conditionalFormatting>
  <conditionalFormatting sqref="S274">
    <cfRule type="expression" dxfId="95" priority="96" stopIfTrue="1">
      <formula>希望&lt;&gt;0</formula>
    </cfRule>
  </conditionalFormatting>
  <conditionalFormatting sqref="S275">
    <cfRule type="expression" dxfId="94" priority="95" stopIfTrue="1">
      <formula>希望&lt;&gt;0</formula>
    </cfRule>
  </conditionalFormatting>
  <conditionalFormatting sqref="S276">
    <cfRule type="expression" dxfId="93" priority="94" stopIfTrue="1">
      <formula>希望&lt;&gt;0</formula>
    </cfRule>
  </conditionalFormatting>
  <conditionalFormatting sqref="S277">
    <cfRule type="expression" dxfId="92" priority="93" stopIfTrue="1">
      <formula>希望&lt;&gt;0</formula>
    </cfRule>
  </conditionalFormatting>
  <conditionalFormatting sqref="S278">
    <cfRule type="expression" dxfId="91" priority="92" stopIfTrue="1">
      <formula>希望&lt;&gt;0</formula>
    </cfRule>
  </conditionalFormatting>
  <conditionalFormatting sqref="S279">
    <cfRule type="expression" dxfId="90" priority="91" stopIfTrue="1">
      <formula>希望&lt;&gt;0</formula>
    </cfRule>
  </conditionalFormatting>
  <conditionalFormatting sqref="S280">
    <cfRule type="expression" dxfId="89" priority="90" stopIfTrue="1">
      <formula>希望&lt;&gt;0</formula>
    </cfRule>
  </conditionalFormatting>
  <conditionalFormatting sqref="S281">
    <cfRule type="expression" dxfId="88" priority="89" stopIfTrue="1">
      <formula>希望&lt;&gt;0</formula>
    </cfRule>
  </conditionalFormatting>
  <conditionalFormatting sqref="S282">
    <cfRule type="expression" dxfId="87" priority="88" stopIfTrue="1">
      <formula>希望&lt;&gt;0</formula>
    </cfRule>
  </conditionalFormatting>
  <conditionalFormatting sqref="S283">
    <cfRule type="expression" dxfId="86" priority="87" stopIfTrue="1">
      <formula>希望&lt;&gt;0</formula>
    </cfRule>
  </conditionalFormatting>
  <conditionalFormatting sqref="S284">
    <cfRule type="expression" dxfId="85" priority="86" stopIfTrue="1">
      <formula>希望&lt;&gt;0</formula>
    </cfRule>
  </conditionalFormatting>
  <conditionalFormatting sqref="T284:Y284">
    <cfRule type="expression" dxfId="84" priority="85" stopIfTrue="1">
      <formula>AND(TRIM($S284)="○",TRIM($T284)="")</formula>
    </cfRule>
  </conditionalFormatting>
  <conditionalFormatting sqref="S288">
    <cfRule type="expression" dxfId="83" priority="84" stopIfTrue="1">
      <formula>希望&lt;&gt;0</formula>
    </cfRule>
  </conditionalFormatting>
  <conditionalFormatting sqref="T288:Y288">
    <cfRule type="expression" dxfId="82" priority="83" stopIfTrue="1">
      <formula>AND(TRIM($S288)="○",TRIM($T288)="")</formula>
    </cfRule>
  </conditionalFormatting>
  <conditionalFormatting sqref="S292">
    <cfRule type="expression" dxfId="81" priority="82" stopIfTrue="1">
      <formula>希望&lt;&gt;0</formula>
    </cfRule>
  </conditionalFormatting>
  <conditionalFormatting sqref="S293">
    <cfRule type="expression" dxfId="80" priority="81" stopIfTrue="1">
      <formula>希望&lt;&gt;0</formula>
    </cfRule>
  </conditionalFormatting>
  <conditionalFormatting sqref="S294">
    <cfRule type="expression" dxfId="79" priority="80" stopIfTrue="1">
      <formula>希望&lt;&gt;0</formula>
    </cfRule>
  </conditionalFormatting>
  <conditionalFormatting sqref="S295">
    <cfRule type="expression" dxfId="78" priority="79" stopIfTrue="1">
      <formula>希望&lt;&gt;0</formula>
    </cfRule>
  </conditionalFormatting>
  <conditionalFormatting sqref="S296">
    <cfRule type="expression" dxfId="77" priority="78" stopIfTrue="1">
      <formula>希望&lt;&gt;0</formula>
    </cfRule>
  </conditionalFormatting>
  <conditionalFormatting sqref="S297">
    <cfRule type="expression" dxfId="76" priority="77" stopIfTrue="1">
      <formula>希望&lt;&gt;0</formula>
    </cfRule>
  </conditionalFormatting>
  <conditionalFormatting sqref="S298">
    <cfRule type="expression" dxfId="75" priority="76" stopIfTrue="1">
      <formula>希望&lt;&gt;0</formula>
    </cfRule>
  </conditionalFormatting>
  <conditionalFormatting sqref="S299">
    <cfRule type="expression" dxfId="74" priority="75" stopIfTrue="1">
      <formula>希望&lt;&gt;0</formula>
    </cfRule>
  </conditionalFormatting>
  <conditionalFormatting sqref="S300">
    <cfRule type="expression" dxfId="73" priority="74" stopIfTrue="1">
      <formula>希望&lt;&gt;0</formula>
    </cfRule>
  </conditionalFormatting>
  <conditionalFormatting sqref="S301">
    <cfRule type="expression" dxfId="72" priority="73" stopIfTrue="1">
      <formula>希望&lt;&gt;0</formula>
    </cfRule>
  </conditionalFormatting>
  <conditionalFormatting sqref="S302">
    <cfRule type="expression" dxfId="71" priority="72" stopIfTrue="1">
      <formula>希望&lt;&gt;0</formula>
    </cfRule>
  </conditionalFormatting>
  <conditionalFormatting sqref="S303">
    <cfRule type="expression" dxfId="70" priority="71" stopIfTrue="1">
      <formula>希望&lt;&gt;0</formula>
    </cfRule>
  </conditionalFormatting>
  <conditionalFormatting sqref="S304">
    <cfRule type="expression" dxfId="69" priority="70" stopIfTrue="1">
      <formula>希望&lt;&gt;0</formula>
    </cfRule>
  </conditionalFormatting>
  <conditionalFormatting sqref="S305">
    <cfRule type="expression" dxfId="68" priority="69" stopIfTrue="1">
      <formula>希望&lt;&gt;0</formula>
    </cfRule>
  </conditionalFormatting>
  <conditionalFormatting sqref="S306">
    <cfRule type="expression" dxfId="67" priority="68" stopIfTrue="1">
      <formula>希望&lt;&gt;0</formula>
    </cfRule>
  </conditionalFormatting>
  <conditionalFormatting sqref="S307">
    <cfRule type="expression" dxfId="66" priority="67" stopIfTrue="1">
      <formula>希望&lt;&gt;0</formula>
    </cfRule>
  </conditionalFormatting>
  <conditionalFormatting sqref="S308">
    <cfRule type="expression" dxfId="65" priority="66" stopIfTrue="1">
      <formula>希望&lt;&gt;0</formula>
    </cfRule>
  </conditionalFormatting>
  <conditionalFormatting sqref="S309">
    <cfRule type="expression" dxfId="64" priority="65" stopIfTrue="1">
      <formula>希望&lt;&gt;0</formula>
    </cfRule>
  </conditionalFormatting>
  <conditionalFormatting sqref="S310">
    <cfRule type="expression" dxfId="63" priority="64" stopIfTrue="1">
      <formula>希望&lt;&gt;0</formula>
    </cfRule>
  </conditionalFormatting>
  <conditionalFormatting sqref="T310:Y310">
    <cfRule type="expression" dxfId="62" priority="63" stopIfTrue="1">
      <formula>AND(TRIM($S310)="○",TRIM($T310)="")</formula>
    </cfRule>
  </conditionalFormatting>
  <conditionalFormatting sqref="S311">
    <cfRule type="expression" dxfId="61" priority="62" stopIfTrue="1">
      <formula>希望&lt;&gt;0</formula>
    </cfRule>
  </conditionalFormatting>
  <conditionalFormatting sqref="S312">
    <cfRule type="expression" dxfId="60" priority="61" stopIfTrue="1">
      <formula>希望&lt;&gt;0</formula>
    </cfRule>
  </conditionalFormatting>
  <conditionalFormatting sqref="S313">
    <cfRule type="expression" dxfId="59" priority="60" stopIfTrue="1">
      <formula>希望&lt;&gt;0</formula>
    </cfRule>
  </conditionalFormatting>
  <conditionalFormatting sqref="S314">
    <cfRule type="expression" dxfId="58" priority="59" stopIfTrue="1">
      <formula>希望&lt;&gt;0</formula>
    </cfRule>
  </conditionalFormatting>
  <conditionalFormatting sqref="S315">
    <cfRule type="expression" dxfId="57" priority="58" stopIfTrue="1">
      <formula>希望&lt;&gt;0</formula>
    </cfRule>
  </conditionalFormatting>
  <conditionalFormatting sqref="S316">
    <cfRule type="expression" dxfId="56" priority="57" stopIfTrue="1">
      <formula>希望&lt;&gt;0</formula>
    </cfRule>
  </conditionalFormatting>
  <conditionalFormatting sqref="S317">
    <cfRule type="expression" dxfId="55" priority="56" stopIfTrue="1">
      <formula>希望&lt;&gt;0</formula>
    </cfRule>
  </conditionalFormatting>
  <conditionalFormatting sqref="S318">
    <cfRule type="expression" dxfId="54" priority="55" stopIfTrue="1">
      <formula>希望&lt;&gt;0</formula>
    </cfRule>
  </conditionalFormatting>
  <conditionalFormatting sqref="T318:Y318">
    <cfRule type="expression" dxfId="53" priority="54" stopIfTrue="1">
      <formula>AND(TRIM($S318)="○",TRIM($T318)="")</formula>
    </cfRule>
  </conditionalFormatting>
  <conditionalFormatting sqref="S319">
    <cfRule type="expression" dxfId="52" priority="53" stopIfTrue="1">
      <formula>希望&lt;&gt;0</formula>
    </cfRule>
  </conditionalFormatting>
  <conditionalFormatting sqref="S320">
    <cfRule type="expression" dxfId="51" priority="52" stopIfTrue="1">
      <formula>希望&lt;&gt;0</formula>
    </cfRule>
  </conditionalFormatting>
  <conditionalFormatting sqref="S321">
    <cfRule type="expression" dxfId="50" priority="51" stopIfTrue="1">
      <formula>希望&lt;&gt;0</formula>
    </cfRule>
  </conditionalFormatting>
  <conditionalFormatting sqref="T321:Y321">
    <cfRule type="expression" dxfId="49" priority="50" stopIfTrue="1">
      <formula>AND(TRIM($S321)="○",TRIM($T321)="")</formula>
    </cfRule>
  </conditionalFormatting>
  <conditionalFormatting sqref="S322">
    <cfRule type="expression" dxfId="48" priority="49" stopIfTrue="1">
      <formula>希望&lt;&gt;0</formula>
    </cfRule>
  </conditionalFormatting>
  <conditionalFormatting sqref="S323">
    <cfRule type="expression" dxfId="47" priority="48" stopIfTrue="1">
      <formula>希望&lt;&gt;0</formula>
    </cfRule>
  </conditionalFormatting>
  <conditionalFormatting sqref="S324">
    <cfRule type="expression" dxfId="46" priority="47" stopIfTrue="1">
      <formula>希望&lt;&gt;0</formula>
    </cfRule>
  </conditionalFormatting>
  <conditionalFormatting sqref="S325">
    <cfRule type="expression" dxfId="45" priority="46" stopIfTrue="1">
      <formula>希望&lt;&gt;0</formula>
    </cfRule>
  </conditionalFormatting>
  <conditionalFormatting sqref="S326">
    <cfRule type="expression" dxfId="44" priority="45" stopIfTrue="1">
      <formula>希望&lt;&gt;0</formula>
    </cfRule>
  </conditionalFormatting>
  <conditionalFormatting sqref="T326:Y326">
    <cfRule type="expression" dxfId="43" priority="44" stopIfTrue="1">
      <formula>AND(TRIM($S326)="○",TRIM($T326)="")</formula>
    </cfRule>
  </conditionalFormatting>
  <conditionalFormatting sqref="S327">
    <cfRule type="expression" dxfId="42" priority="43" stopIfTrue="1">
      <formula>希望&lt;&gt;0</formula>
    </cfRule>
  </conditionalFormatting>
  <conditionalFormatting sqref="S328">
    <cfRule type="expression" dxfId="41" priority="42" stopIfTrue="1">
      <formula>希望&lt;&gt;0</formula>
    </cfRule>
  </conditionalFormatting>
  <conditionalFormatting sqref="S329">
    <cfRule type="expression" dxfId="40" priority="41" stopIfTrue="1">
      <formula>希望&lt;&gt;0</formula>
    </cfRule>
  </conditionalFormatting>
  <conditionalFormatting sqref="S330">
    <cfRule type="expression" dxfId="39" priority="40" stopIfTrue="1">
      <formula>希望&lt;&gt;0</formula>
    </cfRule>
  </conditionalFormatting>
  <conditionalFormatting sqref="S331">
    <cfRule type="expression" dxfId="38" priority="39" stopIfTrue="1">
      <formula>希望&lt;&gt;0</formula>
    </cfRule>
  </conditionalFormatting>
  <conditionalFormatting sqref="S332">
    <cfRule type="expression" dxfId="37" priority="38" stopIfTrue="1">
      <formula>希望&lt;&gt;0</formula>
    </cfRule>
  </conditionalFormatting>
  <conditionalFormatting sqref="S333">
    <cfRule type="expression" dxfId="36" priority="37" stopIfTrue="1">
      <formula>希望&lt;&gt;0</formula>
    </cfRule>
  </conditionalFormatting>
  <conditionalFormatting sqref="S334">
    <cfRule type="expression" dxfId="35" priority="36" stopIfTrue="1">
      <formula>希望&lt;&gt;0</formula>
    </cfRule>
  </conditionalFormatting>
  <conditionalFormatting sqref="T334:Y334">
    <cfRule type="expression" dxfId="34" priority="35" stopIfTrue="1">
      <formula>AND(TRIM($S334)="○",TRIM($T334)="")</formula>
    </cfRule>
  </conditionalFormatting>
  <conditionalFormatting sqref="S335">
    <cfRule type="expression" dxfId="33" priority="34" stopIfTrue="1">
      <formula>希望&lt;&gt;0</formula>
    </cfRule>
  </conditionalFormatting>
  <conditionalFormatting sqref="S336">
    <cfRule type="expression" dxfId="32" priority="33" stopIfTrue="1">
      <formula>希望&lt;&gt;0</formula>
    </cfRule>
  </conditionalFormatting>
  <conditionalFormatting sqref="S337">
    <cfRule type="expression" dxfId="31" priority="32" stopIfTrue="1">
      <formula>希望&lt;&gt;0</formula>
    </cfRule>
  </conditionalFormatting>
  <conditionalFormatting sqref="S338">
    <cfRule type="expression" dxfId="30" priority="31" stopIfTrue="1">
      <formula>希望&lt;&gt;0</formula>
    </cfRule>
  </conditionalFormatting>
  <conditionalFormatting sqref="S339">
    <cfRule type="expression" dxfId="29" priority="30" stopIfTrue="1">
      <formula>希望&lt;&gt;0</formula>
    </cfRule>
  </conditionalFormatting>
  <conditionalFormatting sqref="T339:Y339">
    <cfRule type="expression" dxfId="28" priority="29" stopIfTrue="1">
      <formula>AND(TRIM($S339)="○",TRIM($T339)="")</formula>
    </cfRule>
  </conditionalFormatting>
  <conditionalFormatting sqref="S340">
    <cfRule type="expression" dxfId="27" priority="28" stopIfTrue="1">
      <formula>希望&lt;&gt;0</formula>
    </cfRule>
  </conditionalFormatting>
  <conditionalFormatting sqref="S341">
    <cfRule type="expression" dxfId="26" priority="27" stopIfTrue="1">
      <formula>希望&lt;&gt;0</formula>
    </cfRule>
  </conditionalFormatting>
  <conditionalFormatting sqref="S342">
    <cfRule type="expression" dxfId="25" priority="26" stopIfTrue="1">
      <formula>希望&lt;&gt;0</formula>
    </cfRule>
  </conditionalFormatting>
  <conditionalFormatting sqref="S343">
    <cfRule type="expression" dxfId="24" priority="25" stopIfTrue="1">
      <formula>希望&lt;&gt;0</formula>
    </cfRule>
  </conditionalFormatting>
  <conditionalFormatting sqref="S344">
    <cfRule type="expression" dxfId="23" priority="24" stopIfTrue="1">
      <formula>希望&lt;&gt;0</formula>
    </cfRule>
  </conditionalFormatting>
  <conditionalFormatting sqref="S345">
    <cfRule type="expression" dxfId="22" priority="23" stopIfTrue="1">
      <formula>希望&lt;&gt;0</formula>
    </cfRule>
  </conditionalFormatting>
  <conditionalFormatting sqref="T345:Y345">
    <cfRule type="expression" dxfId="21" priority="22" stopIfTrue="1">
      <formula>AND(TRIM($S345)="○",TRIM($T345)="")</formula>
    </cfRule>
  </conditionalFormatting>
  <conditionalFormatting sqref="S346">
    <cfRule type="expression" dxfId="20" priority="21" stopIfTrue="1">
      <formula>希望&lt;&gt;0</formula>
    </cfRule>
  </conditionalFormatting>
  <conditionalFormatting sqref="S347">
    <cfRule type="expression" dxfId="19" priority="20" stopIfTrue="1">
      <formula>希望&lt;&gt;0</formula>
    </cfRule>
  </conditionalFormatting>
  <conditionalFormatting sqref="S348">
    <cfRule type="expression" dxfId="18" priority="19" stopIfTrue="1">
      <formula>希望&lt;&gt;0</formula>
    </cfRule>
  </conditionalFormatting>
  <conditionalFormatting sqref="S349">
    <cfRule type="expression" dxfId="17" priority="18" stopIfTrue="1">
      <formula>希望&lt;&gt;0</formula>
    </cfRule>
  </conditionalFormatting>
  <conditionalFormatting sqref="S350">
    <cfRule type="expression" dxfId="16" priority="17" stopIfTrue="1">
      <formula>希望&lt;&gt;0</formula>
    </cfRule>
  </conditionalFormatting>
  <conditionalFormatting sqref="S351">
    <cfRule type="expression" dxfId="15" priority="16" stopIfTrue="1">
      <formula>希望&lt;&gt;0</formula>
    </cfRule>
  </conditionalFormatting>
  <conditionalFormatting sqref="S352">
    <cfRule type="expression" dxfId="14" priority="15" stopIfTrue="1">
      <formula>希望&lt;&gt;0</formula>
    </cfRule>
  </conditionalFormatting>
  <conditionalFormatting sqref="S353">
    <cfRule type="expression" dxfId="13" priority="14" stopIfTrue="1">
      <formula>希望&lt;&gt;0</formula>
    </cfRule>
  </conditionalFormatting>
  <conditionalFormatting sqref="S354">
    <cfRule type="expression" dxfId="12" priority="13" stopIfTrue="1">
      <formula>希望&lt;&gt;0</formula>
    </cfRule>
  </conditionalFormatting>
  <conditionalFormatting sqref="T354:Y354">
    <cfRule type="expression" dxfId="11" priority="12" stopIfTrue="1">
      <formula>AND(TRIM($S354)="○",TRIM($T354)="")</formula>
    </cfRule>
  </conditionalFormatting>
  <conditionalFormatting sqref="S355">
    <cfRule type="expression" dxfId="10" priority="11" stopIfTrue="1">
      <formula>希望&lt;&gt;0</formula>
    </cfRule>
  </conditionalFormatting>
  <conditionalFormatting sqref="S356">
    <cfRule type="expression" dxfId="9" priority="10" stopIfTrue="1">
      <formula>希望&lt;&gt;0</formula>
    </cfRule>
  </conditionalFormatting>
  <conditionalFormatting sqref="S357">
    <cfRule type="expression" dxfId="8" priority="9" stopIfTrue="1">
      <formula>希望&lt;&gt;0</formula>
    </cfRule>
  </conditionalFormatting>
  <conditionalFormatting sqref="S358">
    <cfRule type="expression" dxfId="7" priority="8" stopIfTrue="1">
      <formula>希望&lt;&gt;0</formula>
    </cfRule>
  </conditionalFormatting>
  <conditionalFormatting sqref="S359">
    <cfRule type="expression" dxfId="6" priority="7" stopIfTrue="1">
      <formula>希望&lt;&gt;0</formula>
    </cfRule>
  </conditionalFormatting>
  <conditionalFormatting sqref="S360">
    <cfRule type="expression" dxfId="5" priority="6" stopIfTrue="1">
      <formula>希望&lt;&gt;0</formula>
    </cfRule>
  </conditionalFormatting>
  <conditionalFormatting sqref="S361">
    <cfRule type="expression" dxfId="4" priority="5" stopIfTrue="1">
      <formula>希望&lt;&gt;0</formula>
    </cfRule>
  </conditionalFormatting>
  <conditionalFormatting sqref="S362">
    <cfRule type="expression" dxfId="3" priority="4" stopIfTrue="1">
      <formula>希望&lt;&gt;0</formula>
    </cfRule>
  </conditionalFormatting>
  <conditionalFormatting sqref="S363">
    <cfRule type="expression" dxfId="2" priority="3" stopIfTrue="1">
      <formula>希望&lt;&gt;0</formula>
    </cfRule>
  </conditionalFormatting>
  <conditionalFormatting sqref="S364">
    <cfRule type="expression" dxfId="1" priority="2" stopIfTrue="1">
      <formula>希望&lt;&gt;0</formula>
    </cfRule>
  </conditionalFormatting>
  <conditionalFormatting sqref="T364:Y364">
    <cfRule type="expression" dxfId="0" priority="1" stopIfTrue="1">
      <formula>AND(TRIM($S364)="○",TRIM($T364)="")</formula>
    </cfRule>
  </conditionalFormatting>
  <dataValidations count="354">
    <dataValidation type="whole" imeMode="halfAlpha" allowBlank="1" showInputMessage="1" showErrorMessage="1" error="7桁の数字を入力してください" sqref="I20:M20" xr:uid="{41C4E733-F351-44F3-ADA3-75848035F3A3}">
      <formula1>0</formula1>
      <formula2>9999999</formula2>
    </dataValidation>
    <dataValidation errorStyle="warning" imeMode="hiragana" allowBlank="1" showInputMessage="1" showErrorMessage="1" sqref="I22:Y22" xr:uid="{85AB8CE5-65E6-491E-8B9C-5A2BBC0F0379}"/>
    <dataValidation errorStyle="warning" imeMode="fullKatakana" allowBlank="1" showInputMessage="1" showErrorMessage="1" sqref="I24:Y24" xr:uid="{69630E31-D1EA-432E-9FC8-EBD11C4CB8AD}"/>
    <dataValidation errorStyle="warning" imeMode="hiragana" allowBlank="1" showInputMessage="1" showErrorMessage="1" sqref="I26:Y26" xr:uid="{40278EE1-9097-424C-942C-5011ECA8DA22}"/>
    <dataValidation errorStyle="warning" imeMode="hiragana" allowBlank="1" showInputMessage="1" showErrorMessage="1" sqref="I28:Y28" xr:uid="{F97ACF7E-FC45-40CC-BCFA-860648808D90}"/>
    <dataValidation errorStyle="warning" imeMode="fullKatakana" allowBlank="1" showInputMessage="1" showErrorMessage="1" sqref="I30:Y30" xr:uid="{E20538F3-5890-4F55-883D-DB18850EECD1}"/>
    <dataValidation errorStyle="warning" imeMode="hiragana" allowBlank="1" showInputMessage="1" showErrorMessage="1" sqref="I32:Y32" xr:uid="{933AF386-79E6-455D-985A-D9A57DCF20F4}"/>
    <dataValidation errorStyle="warning" imeMode="halfAlpha" allowBlank="1" showInputMessage="1" showErrorMessage="1" sqref="I34:M34" xr:uid="{C6EC8801-51AC-4834-B6AB-69E6321F084E}"/>
    <dataValidation errorStyle="warning" imeMode="halfAlpha" allowBlank="1" showInputMessage="1" showErrorMessage="1" sqref="P34" xr:uid="{6172A138-186D-4D13-AB17-BEAE392AF89F}"/>
    <dataValidation errorStyle="warning" imeMode="halfAlpha" allowBlank="1" showInputMessage="1" showErrorMessage="1" sqref="I36:M36" xr:uid="{5A2936E8-A2D3-4488-AC47-CE468F7E211E}"/>
    <dataValidation errorStyle="warning" imeMode="halfAlpha" allowBlank="1" showInputMessage="1" showErrorMessage="1" sqref="I38:Y38" xr:uid="{DB5BA1F4-2F0B-4C12-80CB-1E476D0106F5}"/>
    <dataValidation type="list" imeMode="halfAlpha" allowBlank="1" showInputMessage="1" showErrorMessage="1" error="リストから選択してください" sqref="I40:M40" xr:uid="{67C9F56D-E541-44E8-BD5D-6A7346636CE1}">
      <formula1>"一致する,一致しない"</formula1>
    </dataValidation>
    <dataValidation type="list" imeMode="halfAlpha" allowBlank="1" showInputMessage="1" showErrorMessage="1" error="リストから選択してください" sqref="I63:M63" xr:uid="{4D700B24-E789-4D47-B695-B295C11056C1}">
      <formula1>"しない,する"</formula1>
    </dataValidation>
    <dataValidation type="whole" imeMode="halfAlpha" allowBlank="1" showInputMessage="1" showErrorMessage="1" error="7桁の数字を入力してください" sqref="I69:M69" xr:uid="{FD4E440E-2034-4B2A-8089-57A7A6F47845}">
      <formula1>0</formula1>
      <formula2>9999999</formula2>
    </dataValidation>
    <dataValidation errorStyle="warning" imeMode="hiragana" allowBlank="1" showInputMessage="1" showErrorMessage="1" sqref="I71:Y71" xr:uid="{666EB61F-AEEF-4E5C-9DA2-C623FF4F6BFE}"/>
    <dataValidation errorStyle="warning" imeMode="fullKatakana" allowBlank="1" showInputMessage="1" showErrorMessage="1" sqref="I73:Y73" xr:uid="{7E6202B1-C042-4ED1-B94A-878E99D70327}"/>
    <dataValidation errorStyle="warning" imeMode="hiragana" allowBlank="1" showInputMessage="1" showErrorMessage="1" sqref="I75:Y75" xr:uid="{57B47AAF-6BD2-4628-905F-03CB8C0D3E7E}"/>
    <dataValidation errorStyle="warning" imeMode="hiragana" allowBlank="1" showInputMessage="1" showErrorMessage="1" sqref="I77:Y77" xr:uid="{43CD070D-E85F-477E-9ED9-1FD107D2B21B}"/>
    <dataValidation errorStyle="warning" imeMode="fullKatakana" allowBlank="1" showInputMessage="1" showErrorMessage="1" sqref="I79:Y79" xr:uid="{2F523682-7533-4390-96E3-0A056CE391C8}"/>
    <dataValidation errorStyle="warning" imeMode="hiragana" allowBlank="1" showInputMessage="1" showErrorMessage="1" sqref="I81:Y81" xr:uid="{F52D851C-4C06-4BCA-894F-D2CFE8D27514}"/>
    <dataValidation errorStyle="warning" imeMode="halfAlpha" allowBlank="1" showInputMessage="1" showErrorMessage="1" sqref="I83:M83" xr:uid="{00CF7FEB-6C67-40A2-9F6C-D04B6F31CB89}"/>
    <dataValidation errorStyle="warning" imeMode="halfAlpha" allowBlank="1" showInputMessage="1" showErrorMessage="1" sqref="P83" xr:uid="{8DBF5C75-66DB-4009-8DA4-508C18B5CDFF}"/>
    <dataValidation errorStyle="warning" imeMode="halfAlpha" allowBlank="1" showInputMessage="1" showErrorMessage="1" sqref="I85:M85" xr:uid="{C339FC41-BC64-4368-A59A-442A19AB892D}"/>
    <dataValidation errorStyle="warning" imeMode="halfAlpha" allowBlank="1" showInputMessage="1" showErrorMessage="1" sqref="I87:Y87" xr:uid="{B4790123-B50F-4870-B8B0-E16EA53DDB42}"/>
    <dataValidation errorStyle="warning" imeMode="hiragana" allowBlank="1" showInputMessage="1" showErrorMessage="1" sqref="I112:Y112" xr:uid="{C906DEC1-A6AE-488C-86AF-B0BC03A294B9}"/>
    <dataValidation errorStyle="warning" imeMode="fullKatakana" allowBlank="1" showInputMessage="1" showErrorMessage="1" sqref="I114:Y114" xr:uid="{F710A610-BE88-482A-996E-4A4C5F9ACEE5}"/>
    <dataValidation errorStyle="warning" imeMode="hiragana" allowBlank="1" showInputMessage="1" showErrorMessage="1" sqref="I116:Y116" xr:uid="{ED1801F1-363D-44FD-BCBE-DA6E8921F378}"/>
    <dataValidation type="whole" imeMode="halfAlpha" allowBlank="1" showInputMessage="1" showErrorMessage="1" error="7桁の数字を入力してください" sqref="I118:M118" xr:uid="{313B47C9-2BFA-45A6-AFB5-3C13A32867F6}">
      <formula1>0</formula1>
      <formula2>9999999</formula2>
    </dataValidation>
    <dataValidation errorStyle="warning" imeMode="hiragana" allowBlank="1" showInputMessage="1" showErrorMessage="1" sqref="I120:Y120" xr:uid="{62766A2E-7B17-4FCF-B604-228B3337D2D7}"/>
    <dataValidation errorStyle="warning" imeMode="halfAlpha" allowBlank="1" showInputMessage="1" showErrorMessage="1" sqref="I122:M122" xr:uid="{C50C3DB3-08CA-484A-9EC8-128666267A93}"/>
    <dataValidation errorStyle="warning" imeMode="halfAlpha" allowBlank="1" showInputMessage="1" showErrorMessage="1" sqref="P122" xr:uid="{43B46752-F13D-427C-A42D-C9F26806028E}"/>
    <dataValidation errorStyle="warning" imeMode="halfAlpha" allowBlank="1" showInputMessage="1" showErrorMessage="1" sqref="I124:M124" xr:uid="{AF718666-6249-4A7B-9B27-8761719E169E}"/>
    <dataValidation errorStyle="warning" imeMode="halfAlpha" allowBlank="1" showInputMessage="1" showErrorMessage="1" sqref="I126:Y126" xr:uid="{1DAEF044-119A-4A5A-88AE-711715A52997}"/>
    <dataValidation type="list" imeMode="halfAlpha" allowBlank="1" showInputMessage="1" showErrorMessage="1" error="リストから選択してください" sqref="I153:M153" xr:uid="{5EE08937-94F3-40A8-962C-C998FA47B229}">
      <formula1>"しない,する"</formula1>
    </dataValidation>
    <dataValidation errorStyle="warning" imeMode="fullKatakana" allowBlank="1" showInputMessage="1" showErrorMessage="1" sqref="I155:Y155" xr:uid="{F77F0CB4-CB43-4284-BD1F-6BF39155EE48}"/>
    <dataValidation errorStyle="warning" imeMode="hiragana" allowBlank="1" showInputMessage="1" showErrorMessage="1" sqref="I157:Y157" xr:uid="{C8151C22-C5D8-4702-9887-C2A1723D2DCD}"/>
    <dataValidation errorStyle="warning" imeMode="halfAlpha" allowBlank="1" showInputMessage="1" showErrorMessage="1" sqref="I159:M159" xr:uid="{BC2BEA2D-7B2C-48A7-9ABA-E5A79CEBA795}"/>
    <dataValidation type="whole" imeMode="halfAlpha" allowBlank="1" showInputMessage="1" showErrorMessage="1" error="7桁の数字を入力してください" sqref="I161:M161" xr:uid="{76CF13CE-B18F-4572-8461-7BB342FC219A}">
      <formula1>0</formula1>
      <formula2>9999999</formula2>
    </dataValidation>
    <dataValidation errorStyle="warning" imeMode="hiragana" allowBlank="1" showInputMessage="1" showErrorMessage="1" sqref="I163:Y163" xr:uid="{E1D1F68A-50E6-460F-BF01-A9B4A9BED847}"/>
    <dataValidation errorStyle="warning" imeMode="halfAlpha" allowBlank="1" showInputMessage="1" showErrorMessage="1" sqref="I165:M165" xr:uid="{A527BAD1-744A-4631-A612-2B677D9B3485}"/>
    <dataValidation errorStyle="warning" imeMode="halfAlpha" allowBlank="1" showInputMessage="1" showErrorMessage="1" sqref="I167:M167" xr:uid="{924CA03D-5685-463C-9944-87042A993576}"/>
    <dataValidation errorStyle="warning" imeMode="halfAlpha" allowBlank="1" showInputMessage="1" showErrorMessage="1" sqref="I169:Y169" xr:uid="{36307C62-DB57-4F55-999E-94D84904F8D4}"/>
    <dataValidation type="list" imeMode="halfAlpha" allowBlank="1" showInputMessage="1" showErrorMessage="1" error="リストから選択してください" sqref="I179:M179" xr:uid="{774EA673-5166-4D03-9DC5-7E52B7412C85}">
      <formula1>"○"</formula1>
    </dataValidation>
    <dataValidation type="date" imeMode="halfAlpha" allowBlank="1" showInputMessage="1" showErrorMessage="1" error="有効な日付を入力してください" sqref="I181:M181" xr:uid="{85BE0FB3-E8CA-407F-9A4B-D02D20C4E43F}">
      <formula1>92</formula1>
      <formula2>73415</formula2>
    </dataValidation>
    <dataValidation type="whole" imeMode="halfAlpha" allowBlank="1" showInputMessage="1" showErrorMessage="1" error="有効な数字を入力してください" sqref="I183:M183" xr:uid="{F38D469E-C1D4-4402-8088-DD60C8C98D9D}">
      <formula1>0</formula1>
      <formula2>9999999999</formula2>
    </dataValidation>
    <dataValidation type="whole" imeMode="halfAlpha" allowBlank="1" showInputMessage="1" showErrorMessage="1" error="有効な数字を入力してください。10兆円以上になる場合は、9,999,999,999と入力してください" sqref="I185:M185" xr:uid="{EB60B9F6-CDA3-4A30-B263-EBD6FFF789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9:M189" xr:uid="{23600E2B-842D-4AAA-A2E6-42C4D89242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0:M190" xr:uid="{6FD04F37-B652-4F2C-807C-7A497B0AD8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B6F97AB2-4E26-4D59-97B5-AF13A0DBA7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2:M192" xr:uid="{D4856D75-0383-47B7-8529-D1A3BBF0D8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8015E66E-25F2-4A83-9443-17E70D46E1E1}">
      <formula1>-9999999999</formula1>
      <formula2>9999999999</formula2>
    </dataValidation>
    <dataValidation type="whole" imeMode="halfAlpha" allowBlank="1" showInputMessage="1" showErrorMessage="1" error="有効な数字を入力してください" sqref="I197:M197" xr:uid="{6F2F4D3C-38E3-43C4-8082-40C06DCBE0C3}">
      <formula1>0</formula1>
      <formula2>9999999999</formula2>
    </dataValidation>
    <dataValidation type="whole" imeMode="halfAlpha" allowBlank="1" showInputMessage="1" showErrorMessage="1" error="有効な数字を入力してください" sqref="I198:M198" xr:uid="{9F750AD8-F526-4D68-9272-0541B2C2FBDF}">
      <formula1>0</formula1>
      <formula2>9999999999</formula2>
    </dataValidation>
    <dataValidation type="whole" imeMode="halfAlpha" allowBlank="1" showInputMessage="1" showErrorMessage="1" error="有効な数字を入力してください" sqref="I199:M199" xr:uid="{E3A60A5C-3AE4-4D6E-8F68-309E9CCBF66F}">
      <formula1>0</formula1>
      <formula2>9999999999</formula2>
    </dataValidation>
    <dataValidation type="whole" imeMode="halfAlpha" allowBlank="1" showInputMessage="1" showErrorMessage="1" error="有効な数字を入力してください。10兆円以上になる場合は、9,999,999,999と入力してください" sqref="I204:M204" xr:uid="{228716E0-660F-4582-A4C1-64C23CF765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5:M205" xr:uid="{42464D64-FBF1-45C5-A665-21D2BBB30FDC}">
      <formula1>-9999999999</formula1>
      <formula2>9999999999</formula2>
    </dataValidation>
    <dataValidation type="date" imeMode="halfAlpha" allowBlank="1" showInputMessage="1" showErrorMessage="1" error="有効な日付を入力してください" sqref="E219:I219" xr:uid="{0C07B8B6-2D06-476D-B0D9-39C39EBA65EA}">
      <formula1>92</formula1>
      <formula2>73415</formula2>
    </dataValidation>
    <dataValidation type="date" imeMode="halfAlpha" allowBlank="1" showInputMessage="1" showErrorMessage="1" error="有効な日付を入力してください" sqref="E220:I220" xr:uid="{B9CE8666-CCEC-4E1C-A8AE-832C8D8F686D}">
      <formula1>92</formula1>
      <formula2>73415</formula2>
    </dataValidation>
    <dataValidation type="whole" imeMode="halfAlpha" allowBlank="1" showInputMessage="1" showErrorMessage="1" error="有効な数字を入力してください。10兆円以上になる場合は、9,999,999,999と入力してください" sqref="E221:J221" xr:uid="{6688ACEE-1999-49B4-88F2-3FE6444433E3}">
      <formula1>-9999999999</formula1>
      <formula2>9999999999</formula2>
    </dataValidation>
    <dataValidation type="date" imeMode="halfAlpha" allowBlank="1" showInputMessage="1" showErrorMessage="1" error="有効な日付を入力してください" sqref="K219:N219" xr:uid="{647A9C9D-587D-4766-A1E4-46EA8469674F}">
      <formula1>92</formula1>
      <formula2>73415</formula2>
    </dataValidation>
    <dataValidation type="date" imeMode="halfAlpha" allowBlank="1" showInputMessage="1" showErrorMessage="1" error="有効な日付を入力してください" sqref="K220:N220" xr:uid="{538071D7-8D9C-4F03-9EC1-2B1654EBFADD}">
      <formula1>92</formula1>
      <formula2>73415</formula2>
    </dataValidation>
    <dataValidation type="whole" imeMode="halfAlpha" allowBlank="1" showInputMessage="1" showErrorMessage="1" error="有効な数字を入力してください。10兆円以上になる場合は、9,999,999,999と入力してください" sqref="K221:O221" xr:uid="{69F0FF2D-D50A-4D0A-A35C-D0586927FDCB}">
      <formula1>-9999999999</formula1>
      <formula2>9999999999</formula2>
    </dataValidation>
    <dataValidation type="date" imeMode="halfAlpha" allowBlank="1" showInputMessage="1" showErrorMessage="1" error="有効な日付を入力してください" sqref="P219:R219" xr:uid="{26AEE60E-6D66-47BE-8149-80AB19679DF0}">
      <formula1>92</formula1>
      <formula2>73415</formula2>
    </dataValidation>
    <dataValidation type="date" imeMode="halfAlpha" allowBlank="1" showInputMessage="1" showErrorMessage="1" error="有効な日付を入力してください" sqref="P220:R220" xr:uid="{305DA038-FB37-4969-9E64-F29F6955282B}">
      <formula1>92</formula1>
      <formula2>73415</formula2>
    </dataValidation>
    <dataValidation type="whole" imeMode="halfAlpha" allowBlank="1" showInputMessage="1" showErrorMessage="1" error="有効な数字を入力してください。10兆円以上になる場合は、9,999,999,999と入力してください" sqref="P221:S221" xr:uid="{0B528C48-BFF7-46A4-BE58-73FBE70FCE68}">
      <formula1>-9999999999</formula1>
      <formula2>9999999999</formula2>
    </dataValidation>
    <dataValidation type="date" imeMode="halfAlpha" allowBlank="1" showInputMessage="1" showErrorMessage="1" error="有効な日付を入力してください" sqref="T219" xr:uid="{B0462E09-EEB5-45E7-A4C6-9AEA9FB8AAA6}">
      <formula1>92</formula1>
      <formula2>73415</formula2>
    </dataValidation>
    <dataValidation type="date" imeMode="halfAlpha" allowBlank="1" showInputMessage="1" showErrorMessage="1" error="有効な日付を入力してください" sqref="T220" xr:uid="{E5BB5921-744A-4F7A-8B3A-B038A8925F28}">
      <formula1>92</formula1>
      <formula2>73415</formula2>
    </dataValidation>
    <dataValidation type="whole" imeMode="halfAlpha" allowBlank="1" showInputMessage="1" showErrorMessage="1" error="有効な数字を入力してください。10兆円以上になる場合は、9,999,999,999と入力してください" sqref="T221:U221" xr:uid="{C94AF9CD-AF1F-41A6-B40C-05061F71A0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1:Y221" xr:uid="{2D6A32CD-4C7E-4B04-AF6D-38A5C8C7F4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4:M224" xr:uid="{73F43EC4-7846-4221-ACEF-B83F4D327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5:M225" xr:uid="{CAF8EF24-7FF3-434A-AB3E-F69F64C34C9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6:M226" xr:uid="{9865D1DD-2CF2-44F4-9F38-22196CD6640E}">
      <formula1>-9999999999</formula1>
      <formula2>9999999999</formula2>
    </dataValidation>
    <dataValidation type="list" imeMode="halfAlpha" allowBlank="1" showInputMessage="1" showErrorMessage="1" error="リストから選択してください" sqref="S233" xr:uid="{1B728B81-52D5-4EE8-927B-7EEF284E01B8}">
      <formula1>"○,　"</formula1>
    </dataValidation>
    <dataValidation errorStyle="warning" imeMode="hiragana" allowBlank="1" showInputMessage="1" showErrorMessage="1" sqref="T233:Y233" xr:uid="{752F0EC3-CA68-45DA-A530-722F0FF71C66}"/>
    <dataValidation type="list" imeMode="halfAlpha" allowBlank="1" showInputMessage="1" showErrorMessage="1" error="リストから選択してください" sqref="S234" xr:uid="{16B88769-BFEB-410A-8690-2258CB42E10A}">
      <formula1>"○,　"</formula1>
    </dataValidation>
    <dataValidation errorStyle="warning" imeMode="hiragana" allowBlank="1" showInputMessage="1" showErrorMessage="1" sqref="T234:Y234" xr:uid="{57152141-440A-472C-A121-C88B7639C042}"/>
    <dataValidation type="list" imeMode="halfAlpha" allowBlank="1" showInputMessage="1" showErrorMessage="1" error="リストから選択してください" sqref="S235" xr:uid="{BB882A91-9677-444C-BAF0-F570D58E453D}">
      <formula1>"○,　"</formula1>
    </dataValidation>
    <dataValidation errorStyle="warning" imeMode="hiragana" allowBlank="1" showInputMessage="1" showErrorMessage="1" sqref="T235:Y235" xr:uid="{15D1BDFD-0448-44FC-B24A-1173B8F39A22}"/>
    <dataValidation type="list" imeMode="halfAlpha" allowBlank="1" showInputMessage="1" showErrorMessage="1" error="リストから選択してください" sqref="S236" xr:uid="{A09CD967-F400-4D11-94D6-F19E5DA926E9}">
      <formula1>"○,　"</formula1>
    </dataValidation>
    <dataValidation errorStyle="warning" imeMode="hiragana" allowBlank="1" showInputMessage="1" showErrorMessage="1" sqref="T236:Y236" xr:uid="{E7CFEAA4-C4F4-427D-AC17-8E80975363E6}"/>
    <dataValidation type="list" imeMode="halfAlpha" allowBlank="1" showInputMessage="1" showErrorMessage="1" error="リストから選択してください" sqref="S237" xr:uid="{6CBA3F8A-D274-4E24-9672-19D947423404}">
      <formula1>"○,　"</formula1>
    </dataValidation>
    <dataValidation errorStyle="warning" imeMode="hiragana" allowBlank="1" showInputMessage="1" showErrorMessage="1" sqref="T237:Y237" xr:uid="{9EDCD4A7-CE02-4C55-AAE4-361C8396B711}"/>
    <dataValidation type="list" imeMode="halfAlpha" allowBlank="1" showInputMessage="1" showErrorMessage="1" error="リストから選択してください" sqref="S238" xr:uid="{379161D0-214D-482A-807D-BA8D08CF490D}">
      <formula1>"○,　"</formula1>
    </dataValidation>
    <dataValidation errorStyle="warning" imeMode="hiragana" allowBlank="1" showInputMessage="1" showErrorMessage="1" sqref="T238:Y238" xr:uid="{5B50E21D-F099-47AD-A3A8-F0F7B0CA3971}"/>
    <dataValidation type="list" imeMode="halfAlpha" allowBlank="1" showInputMessage="1" showErrorMessage="1" error="リストから選択してください" sqref="S239" xr:uid="{1DF271C3-AE43-4D77-AB50-25651FC0D48E}">
      <formula1>"○,　"</formula1>
    </dataValidation>
    <dataValidation errorStyle="warning" imeMode="hiragana" allowBlank="1" showInputMessage="1" showErrorMessage="1" sqref="T239:Y239" xr:uid="{35004236-23E6-4383-9D25-318F70B97214}"/>
    <dataValidation type="list" imeMode="halfAlpha" allowBlank="1" showInputMessage="1" showErrorMessage="1" error="リストから選択してください" sqref="S240" xr:uid="{59ACEFA2-853B-4F8A-B373-A25DDC5F79C0}">
      <formula1>"○,　"</formula1>
    </dataValidation>
    <dataValidation errorStyle="warning" imeMode="hiragana" allowBlank="1" showInputMessage="1" showErrorMessage="1" sqref="T240:Y240" xr:uid="{0C4C193B-2CDA-43ED-9D9A-5CC810367A75}"/>
    <dataValidation type="list" imeMode="halfAlpha" allowBlank="1" showInputMessage="1" showErrorMessage="1" error="リストから選択してください" sqref="S241" xr:uid="{CF9832AE-BBC5-425B-8D8D-DF6E60B19F89}">
      <formula1>"○,　"</formula1>
    </dataValidation>
    <dataValidation errorStyle="warning" imeMode="hiragana" allowBlank="1" showInputMessage="1" showErrorMessage="1" sqref="T241:Y241" xr:uid="{41B39C37-D8B3-4BC5-A471-6AD645357FC6}"/>
    <dataValidation type="list" imeMode="halfAlpha" allowBlank="1" showInputMessage="1" showErrorMessage="1" error="リストから選択してください" sqref="S242" xr:uid="{BEDBB570-CBD1-46F3-AF33-E0EC13406DEA}">
      <formula1>"○,　"</formula1>
    </dataValidation>
    <dataValidation errorStyle="warning" imeMode="hiragana" allowBlank="1" showInputMessage="1" showErrorMessage="1" sqref="T242:Y242" xr:uid="{AE3B5C60-2EFE-4955-B086-D12CC5AA9F14}"/>
    <dataValidation type="list" imeMode="halfAlpha" allowBlank="1" showInputMessage="1" showErrorMessage="1" error="リストから選択してください" sqref="S243" xr:uid="{EDF10009-B5D8-42A1-8596-817B0205FCA7}">
      <formula1>"○,　"</formula1>
    </dataValidation>
    <dataValidation errorStyle="warning" imeMode="hiragana" allowBlank="1" showInputMessage="1" showErrorMessage="1" sqref="T243:Y243" xr:uid="{D3ED1543-A928-4108-BEE6-89FFE677D09A}"/>
    <dataValidation type="list" imeMode="halfAlpha" allowBlank="1" showInputMessage="1" showErrorMessage="1" error="リストから選択してください" sqref="S244" xr:uid="{AECEB185-02D4-4D4B-A5A0-D04CA59443A3}">
      <formula1>"○,　"</formula1>
    </dataValidation>
    <dataValidation errorStyle="warning" imeMode="hiragana" allowBlank="1" showInputMessage="1" showErrorMessage="1" sqref="T244:Y244" xr:uid="{51A3C86B-5A60-4386-9D76-FF02C761AA6D}"/>
    <dataValidation type="list" imeMode="halfAlpha" allowBlank="1" showInputMessage="1" showErrorMessage="1" error="リストから選択してください" sqref="S245" xr:uid="{4F3E2B43-F961-4B81-93A1-A4A67363D89B}">
      <formula1>"○,　"</formula1>
    </dataValidation>
    <dataValidation errorStyle="warning" imeMode="hiragana" allowBlank="1" showInputMessage="1" showErrorMessage="1" sqref="T245:Y245" xr:uid="{F973F90E-E5EB-442E-A7C5-16F418AA5A8C}"/>
    <dataValidation type="list" imeMode="halfAlpha" allowBlank="1" showInputMessage="1" showErrorMessage="1" error="リストから選択してください" sqref="S246" xr:uid="{08E992EC-42E5-4B48-8F7A-475DAC005031}">
      <formula1>"○,　"</formula1>
    </dataValidation>
    <dataValidation errorStyle="warning" imeMode="hiragana" allowBlank="1" showInputMessage="1" showErrorMessage="1" sqref="T246:Y246" xr:uid="{69C43866-7BD5-4E78-8FA5-D43E8615738F}"/>
    <dataValidation type="list" imeMode="halfAlpha" allowBlank="1" showInputMessage="1" showErrorMessage="1" error="リストから選択してください" sqref="S247" xr:uid="{B79379C1-77A7-43D0-A87C-E9CE047016D9}">
      <formula1>"○,　"</formula1>
    </dataValidation>
    <dataValidation errorStyle="warning" imeMode="hiragana" allowBlank="1" showInputMessage="1" showErrorMessage="1" sqref="T247:Y247" xr:uid="{7B1E9C8A-39BC-4231-9D1B-D6D54ADC5E0E}"/>
    <dataValidation type="list" imeMode="halfAlpha" allowBlank="1" showInputMessage="1" showErrorMessage="1" error="リストから選択してください" sqref="S248" xr:uid="{DB9F1CBF-AF60-4A62-B025-63FFB04F24AE}">
      <formula1>"○,　"</formula1>
    </dataValidation>
    <dataValidation errorStyle="warning" imeMode="hiragana" allowBlank="1" showInputMessage="1" showErrorMessage="1" sqref="T248:Y248" xr:uid="{CEAC8496-D28E-430E-B8E2-621B1DE117DC}"/>
    <dataValidation type="list" imeMode="halfAlpha" allowBlank="1" showInputMessage="1" showErrorMessage="1" error="リストから選択してください" sqref="S249" xr:uid="{EE916DCF-340B-4992-B462-578B81EB180C}">
      <formula1>"○,　"</formula1>
    </dataValidation>
    <dataValidation errorStyle="warning" imeMode="hiragana" allowBlank="1" showInputMessage="1" showErrorMessage="1" sqref="T249:Y249" xr:uid="{DDD320CB-47EA-436B-A960-8642D6C240E6}"/>
    <dataValidation type="list" imeMode="halfAlpha" allowBlank="1" showInputMessage="1" showErrorMessage="1" error="リストから選択してください" sqref="S250" xr:uid="{ED0020CD-0C4F-48EA-B202-DBE87B8DA056}">
      <formula1>"○,　"</formula1>
    </dataValidation>
    <dataValidation errorStyle="warning" imeMode="hiragana" allowBlank="1" showInputMessage="1" showErrorMessage="1" sqref="T250:Y250" xr:uid="{B40A7430-5258-4044-8A21-5741AC137D82}"/>
    <dataValidation type="list" imeMode="halfAlpha" allowBlank="1" showInputMessage="1" showErrorMessage="1" error="リストから選択してください" sqref="S251" xr:uid="{B85DFB01-7C7C-4BEF-9DF1-04293537293E}">
      <formula1>"○,　"</formula1>
    </dataValidation>
    <dataValidation errorStyle="warning" imeMode="hiragana" allowBlank="1" showInputMessage="1" showErrorMessage="1" sqref="T251:Y251" xr:uid="{74E6F0E5-2775-46A0-9722-620B33D594BA}"/>
    <dataValidation type="list" imeMode="halfAlpha" allowBlank="1" showInputMessage="1" showErrorMessage="1" error="リストから選択してください" sqref="S252" xr:uid="{C55E8D4B-DCA6-46F0-8248-F78EEB054D60}">
      <formula1>"○,　"</formula1>
    </dataValidation>
    <dataValidation errorStyle="warning" imeMode="hiragana" allowBlank="1" showInputMessage="1" showErrorMessage="1" sqref="T252:Y252" xr:uid="{B9117554-7128-4F09-A012-856058F2FC7E}"/>
    <dataValidation type="list" imeMode="halfAlpha" allowBlank="1" showInputMessage="1" showErrorMessage="1" error="リストから選択してください" sqref="S253" xr:uid="{15987580-E29E-4488-BD1C-B7D2F09D9372}">
      <formula1>"○,　"</formula1>
    </dataValidation>
    <dataValidation errorStyle="warning" imeMode="hiragana" allowBlank="1" showInputMessage="1" showErrorMessage="1" sqref="T253:Y253" xr:uid="{8C7BDC50-729A-4973-82D9-EA73D9EF8E5B}"/>
    <dataValidation type="list" imeMode="halfAlpha" allowBlank="1" showInputMessage="1" showErrorMessage="1" error="リストから選択してください" sqref="S254" xr:uid="{78116873-BA15-4CE6-BD54-8ABABF5A1D3A}">
      <formula1>"○,　"</formula1>
    </dataValidation>
    <dataValidation errorStyle="warning" imeMode="hiragana" allowBlank="1" showInputMessage="1" showErrorMessage="1" sqref="T254:Y254" xr:uid="{746CABC3-2036-4B0D-9902-4EE6133180FA}"/>
    <dataValidation type="list" imeMode="halfAlpha" allowBlank="1" showInputMessage="1" showErrorMessage="1" error="リストから選択してください" sqref="S255" xr:uid="{AD12BDB7-7FBD-42D4-A303-E8CF5805D6B8}">
      <formula1>"○,　"</formula1>
    </dataValidation>
    <dataValidation errorStyle="warning" imeMode="hiragana" allowBlank="1" showInputMessage="1" showErrorMessage="1" sqref="T255:Y255" xr:uid="{CAAB421C-64D2-437D-B3F8-5FDB7BDCEAF1}"/>
    <dataValidation type="list" imeMode="halfAlpha" allowBlank="1" showInputMessage="1" showErrorMessage="1" error="リストから選択してください" sqref="S256" xr:uid="{A99F88FE-3BC1-4E9C-A1B5-E481C57CD40C}">
      <formula1>"○,　"</formula1>
    </dataValidation>
    <dataValidation errorStyle="warning" imeMode="hiragana" allowBlank="1" showInputMessage="1" showErrorMessage="1" sqref="T256:Y256" xr:uid="{76996F0B-C7F0-4596-810E-6BB579282E08}"/>
    <dataValidation type="list" imeMode="halfAlpha" allowBlank="1" showInputMessage="1" showErrorMessage="1" error="リストから選択してください" sqref="S257" xr:uid="{5C260769-BCDE-4087-97CE-409847BB7600}">
      <formula1>"○,　"</formula1>
    </dataValidation>
    <dataValidation errorStyle="warning" imeMode="hiragana" allowBlank="1" showInputMessage="1" showErrorMessage="1" sqref="T257:Y257" xr:uid="{26292F3A-3E3E-4DB9-8A07-DCBEC833D8D9}"/>
    <dataValidation type="list" imeMode="halfAlpha" allowBlank="1" showInputMessage="1" showErrorMessage="1" error="リストから選択してください" sqref="S258" xr:uid="{8DC0FFBE-B908-48EC-995D-FB7E41C5B1D3}">
      <formula1>"○,　"</formula1>
    </dataValidation>
    <dataValidation errorStyle="warning" imeMode="hiragana" allowBlank="1" showInputMessage="1" showErrorMessage="1" sqref="T258:Y258" xr:uid="{9D9038A7-EF07-44ED-88C8-5C9CA2769838}"/>
    <dataValidation type="list" imeMode="halfAlpha" allowBlank="1" showInputMessage="1" showErrorMessage="1" error="リストから選択してください" sqref="S259" xr:uid="{CB76F31F-429D-4D34-B255-FDEEE9492A5B}">
      <formula1>"○,　"</formula1>
    </dataValidation>
    <dataValidation errorStyle="warning" imeMode="hiragana" allowBlank="1" showInputMessage="1" showErrorMessage="1" sqref="T259:Y259" xr:uid="{0B51695B-D4D4-478C-844A-EAF2C0024B9C}"/>
    <dataValidation type="list" imeMode="halfAlpha" allowBlank="1" showInputMessage="1" showErrorMessage="1" error="リストから選択してください" sqref="S260" xr:uid="{8457172D-31CE-4A78-9F12-21A15B6A58A4}">
      <formula1>"○,　"</formula1>
    </dataValidation>
    <dataValidation errorStyle="warning" imeMode="hiragana" allowBlank="1" showInputMessage="1" showErrorMessage="1" sqref="T260:Y260" xr:uid="{B4FD126F-E014-427A-B51D-0D04698C12F3}"/>
    <dataValidation type="list" imeMode="halfAlpha" allowBlank="1" showInputMessage="1" showErrorMessage="1" error="リストから選択してください" sqref="S261" xr:uid="{7E59FD66-8D25-4528-BB1F-2373677D5237}">
      <formula1>"○,　"</formula1>
    </dataValidation>
    <dataValidation errorStyle="warning" imeMode="hiragana" allowBlank="1" showInputMessage="1" showErrorMessage="1" sqref="T261:Y261" xr:uid="{FB7511DF-6C62-4A9D-B0D8-D530841822E1}"/>
    <dataValidation type="list" imeMode="halfAlpha" allowBlank="1" showInputMessage="1" showErrorMessage="1" error="リストから選択してください" sqref="S262" xr:uid="{1E593DAB-F337-45C8-8349-54406EAE1B8C}">
      <formula1>"○,　"</formula1>
    </dataValidation>
    <dataValidation errorStyle="warning" imeMode="hiragana" allowBlank="1" showInputMessage="1" showErrorMessage="1" sqref="T262:Y262" xr:uid="{9EDDB197-9B97-4B83-B812-A84F2C9ED568}"/>
    <dataValidation type="list" imeMode="halfAlpha" allowBlank="1" showInputMessage="1" showErrorMessage="1" error="リストから選択してください" sqref="S263" xr:uid="{CAEF9152-AB8B-4729-A839-0C53AB6A3F68}">
      <formula1>"○,　"</formula1>
    </dataValidation>
    <dataValidation errorStyle="warning" imeMode="hiragana" allowBlank="1" showInputMessage="1" showErrorMessage="1" sqref="T263:Y263" xr:uid="{F0F2E4DF-7A61-4AC7-A080-D5EFA96017BA}"/>
    <dataValidation type="list" imeMode="halfAlpha" allowBlank="1" showInputMessage="1" showErrorMessage="1" error="リストから選択してください" sqref="S264" xr:uid="{1F5DBADC-3EC0-4A70-B2D7-70DA1657A23C}">
      <formula1>"○,　"</formula1>
    </dataValidation>
    <dataValidation errorStyle="warning" imeMode="hiragana" allowBlank="1" showInputMessage="1" showErrorMessage="1" sqref="T264:Y264" xr:uid="{FF0E9F39-9E07-48C4-8806-75700FFE23F5}"/>
    <dataValidation type="list" imeMode="halfAlpha" allowBlank="1" showInputMessage="1" showErrorMessage="1" error="リストから選択してください" sqref="S265" xr:uid="{32706E98-8815-4E19-B90B-D5A18EA80545}">
      <formula1>"○,　"</formula1>
    </dataValidation>
    <dataValidation errorStyle="warning" imeMode="hiragana" allowBlank="1" showInputMessage="1" showErrorMessage="1" sqref="T265:Y265" xr:uid="{7B44C4EF-14BC-4654-A9C3-4E44A7B9383A}"/>
    <dataValidation type="list" imeMode="halfAlpha" allowBlank="1" showInputMessage="1" showErrorMessage="1" error="リストから選択してください" sqref="S266" xr:uid="{FE6EE53E-FAE5-4E46-9B4D-DA079ED2882C}">
      <formula1>"○,　"</formula1>
    </dataValidation>
    <dataValidation errorStyle="warning" imeMode="hiragana" allowBlank="1" showInputMessage="1" showErrorMessage="1" sqref="T266:Y266" xr:uid="{517FED55-3BB8-4E98-B715-7EFCD0EE4A16}"/>
    <dataValidation type="list" imeMode="halfAlpha" allowBlank="1" showInputMessage="1" showErrorMessage="1" error="リストから選択してください" sqref="S267" xr:uid="{C18CBDEB-B4A9-4799-B939-2D84408A2F94}">
      <formula1>"○,　"</formula1>
    </dataValidation>
    <dataValidation errorStyle="warning" imeMode="hiragana" allowBlank="1" showInputMessage="1" showErrorMessage="1" sqref="T267:Y267" xr:uid="{EF5859A0-6055-4A7C-9E5C-075D3CFC0C8D}"/>
    <dataValidation type="list" imeMode="halfAlpha" allowBlank="1" showInputMessage="1" showErrorMessage="1" error="リストから選択してください" sqref="S268" xr:uid="{1A24B01F-5CEA-4FC0-BFD9-AEA877B77AA6}">
      <formula1>"○,　"</formula1>
    </dataValidation>
    <dataValidation errorStyle="warning" imeMode="hiragana" allowBlank="1" showInputMessage="1" showErrorMessage="1" sqref="T268:Y268" xr:uid="{2BC44D96-A4A7-49D0-A8B2-D999C2B4FDFA}"/>
    <dataValidation type="list" imeMode="halfAlpha" allowBlank="1" showInputMessage="1" showErrorMessage="1" error="リストから選択してください" sqref="S269" xr:uid="{D63A1ABC-34E2-4301-81C7-1080FB04B74B}">
      <formula1>"○,　"</formula1>
    </dataValidation>
    <dataValidation errorStyle="warning" imeMode="hiragana" allowBlank="1" showInputMessage="1" showErrorMessage="1" sqref="T269:Y269" xr:uid="{B1398990-1745-4E2F-94C2-04181DB97AC7}"/>
    <dataValidation type="list" imeMode="halfAlpha" allowBlank="1" showInputMessage="1" showErrorMessage="1" error="リストから選択してください" sqref="S270" xr:uid="{BE1A9582-24EC-4300-B6D7-DCBCF5DEBA11}">
      <formula1>"○,　"</formula1>
    </dataValidation>
    <dataValidation errorStyle="warning" imeMode="hiragana" allowBlank="1" showInputMessage="1" showErrorMessage="1" sqref="T270:Y270" xr:uid="{58549AFE-7D7D-4F7B-86B2-815121E6B764}"/>
    <dataValidation type="list" imeMode="halfAlpha" allowBlank="1" showInputMessage="1" showErrorMessage="1" error="リストから選択してください" sqref="S271" xr:uid="{E88F4280-B85B-4C7C-A133-A1A00B031AF3}">
      <formula1>"○,　"</formula1>
    </dataValidation>
    <dataValidation errorStyle="warning" imeMode="hiragana" allowBlank="1" showInputMessage="1" showErrorMessage="1" sqref="T271:Y271" xr:uid="{2792E8E3-7DF1-4398-8ADD-BA462EFBF987}"/>
    <dataValidation type="list" imeMode="halfAlpha" allowBlank="1" showInputMessage="1" showErrorMessage="1" error="リストから選択してください" sqref="S272" xr:uid="{60694314-DCD6-4C5B-97EB-651972902FCF}">
      <formula1>"○,　"</formula1>
    </dataValidation>
    <dataValidation errorStyle="warning" imeMode="hiragana" allowBlank="1" showInputMessage="1" showErrorMessage="1" sqref="T272:Y272" xr:uid="{3A1B96E7-1FB7-468A-A1CE-BE9F75A187CB}"/>
    <dataValidation type="list" imeMode="halfAlpha" allowBlank="1" showInputMessage="1" showErrorMessage="1" error="リストから選択してください" sqref="S273" xr:uid="{902DB780-9F34-4384-90E0-6361012E0A36}">
      <formula1>"○,　"</formula1>
    </dataValidation>
    <dataValidation errorStyle="warning" imeMode="hiragana" allowBlank="1" showInputMessage="1" showErrorMessage="1" sqref="T273:Y273" xr:uid="{6EF99F36-1FB7-4A23-A9E3-1314109FFE1F}"/>
    <dataValidation type="list" imeMode="halfAlpha" allowBlank="1" showInputMessage="1" showErrorMessage="1" error="リストから選択してください" sqref="S274" xr:uid="{01270D72-0FEE-4EDE-9603-67FF01F6D754}">
      <formula1>"○,　"</formula1>
    </dataValidation>
    <dataValidation errorStyle="warning" imeMode="hiragana" allowBlank="1" showInputMessage="1" showErrorMessage="1" sqref="T274:Y274" xr:uid="{E08FCC93-C3FB-47AF-9B20-795CC6466E01}"/>
    <dataValidation type="list" imeMode="halfAlpha" allowBlank="1" showInputMessage="1" showErrorMessage="1" error="リストから選択してください" sqref="S275" xr:uid="{A009A0F5-3FFE-4881-B1CD-EDFE49353EE4}">
      <formula1>"○,　"</formula1>
    </dataValidation>
    <dataValidation errorStyle="warning" imeMode="hiragana" allowBlank="1" showInputMessage="1" showErrorMessage="1" sqref="T275:Y275" xr:uid="{D7459043-ED51-42A7-BE3B-068292727BD0}"/>
    <dataValidation type="list" imeMode="halfAlpha" allowBlank="1" showInputMessage="1" showErrorMessage="1" error="リストから選択してください" sqref="S276" xr:uid="{BAA43D7F-3BBE-4B9A-AFBA-A68E67C0EAB4}">
      <formula1>"○,　"</formula1>
    </dataValidation>
    <dataValidation errorStyle="warning" imeMode="hiragana" allowBlank="1" showInputMessage="1" showErrorMessage="1" sqref="T276:Y276" xr:uid="{2767123F-5B5B-45EA-8F58-8BC53D86DFAD}"/>
    <dataValidation type="list" imeMode="halfAlpha" allowBlank="1" showInputMessage="1" showErrorMessage="1" error="リストから選択してください" sqref="S277" xr:uid="{CA764C0F-2E90-428E-8155-7FE498F41568}">
      <formula1>"○,　"</formula1>
    </dataValidation>
    <dataValidation errorStyle="warning" imeMode="hiragana" allowBlank="1" showInputMessage="1" showErrorMessage="1" sqref="T277:Y277" xr:uid="{162B45CC-EDEA-47C7-967C-1D94DDC72B09}"/>
    <dataValidation type="list" imeMode="halfAlpha" allowBlank="1" showInputMessage="1" showErrorMessage="1" error="リストから選択してください" sqref="S278" xr:uid="{2156F64F-FBE7-4A36-8C8E-E4E83F84256C}">
      <formula1>"○,　"</formula1>
    </dataValidation>
    <dataValidation errorStyle="warning" imeMode="hiragana" allowBlank="1" showInputMessage="1" showErrorMessage="1" sqref="T278:Y278" xr:uid="{E239BAD9-CD42-42C1-9878-2115238BE7C8}"/>
    <dataValidation type="list" imeMode="halfAlpha" allowBlank="1" showInputMessage="1" showErrorMessage="1" error="リストから選択してください" sqref="S279" xr:uid="{223E75AD-B69D-4E4D-AE16-65951B5A02B4}">
      <formula1>"○,　"</formula1>
    </dataValidation>
    <dataValidation errorStyle="warning" imeMode="hiragana" allowBlank="1" showInputMessage="1" showErrorMessage="1" sqref="T279:Y279" xr:uid="{8557D8DF-4F0D-4DC9-9CC7-A7901DE4BD78}"/>
    <dataValidation type="list" imeMode="halfAlpha" allowBlank="1" showInputMessage="1" showErrorMessage="1" error="リストから選択してください" sqref="S280" xr:uid="{B0DB0E17-24DA-4C8E-863C-8F6CC1078AF5}">
      <formula1>"○,　"</formula1>
    </dataValidation>
    <dataValidation errorStyle="warning" imeMode="hiragana" allowBlank="1" showInputMessage="1" showErrorMessage="1" sqref="T280:Y280" xr:uid="{0D7F4773-71A0-4586-A8D9-FFE9156D7381}"/>
    <dataValidation type="list" imeMode="halfAlpha" allowBlank="1" showInputMessage="1" showErrorMessage="1" error="リストから選択してください" sqref="S281" xr:uid="{955B266E-5427-4D51-AFF4-F8DC73100C7A}">
      <formula1>"○,　"</formula1>
    </dataValidation>
    <dataValidation errorStyle="warning" imeMode="hiragana" allowBlank="1" showInputMessage="1" showErrorMessage="1" sqref="T281:Y281" xr:uid="{C0A9F830-4A18-4AFF-B40D-D13D633992B0}"/>
    <dataValidation type="list" imeMode="halfAlpha" allowBlank="1" showInputMessage="1" showErrorMessage="1" error="リストから選択してください" sqref="S282" xr:uid="{384DF3FF-7383-4FC4-8606-20CB4AA8908A}">
      <formula1>"○,　"</formula1>
    </dataValidation>
    <dataValidation errorStyle="warning" imeMode="hiragana" allowBlank="1" showInputMessage="1" showErrorMessage="1" sqref="T282:Y282" xr:uid="{61003EA3-E146-4C9B-8238-B5A1000EAF33}"/>
    <dataValidation type="list" imeMode="halfAlpha" allowBlank="1" showInputMessage="1" showErrorMessage="1" error="リストから選択してください" sqref="S283" xr:uid="{5347FBBA-9A37-4C13-8030-A1DFD1365348}">
      <formula1>"○,　"</formula1>
    </dataValidation>
    <dataValidation errorStyle="warning" imeMode="hiragana" allowBlank="1" showInputMessage="1" showErrorMessage="1" sqref="T283:Y283" xr:uid="{72BC946B-7E27-400F-B2EF-0D5D065EF9EB}"/>
    <dataValidation type="list" imeMode="halfAlpha" allowBlank="1" showInputMessage="1" showErrorMessage="1" error="リストから選択してください" sqref="S284" xr:uid="{02097264-BD9B-43FB-99C2-13530BA7C012}">
      <formula1>"○,　"</formula1>
    </dataValidation>
    <dataValidation errorStyle="warning" imeMode="hiragana" allowBlank="1" showInputMessage="1" showErrorMessage="1" sqref="T284:Y284" xr:uid="{E2529544-87BB-4367-9DDA-1CFE3B2D40FE}"/>
    <dataValidation type="list" imeMode="halfAlpha" allowBlank="1" showInputMessage="1" showErrorMessage="1" error="リストから選択してください" sqref="S288" xr:uid="{6149A3F1-E510-48ED-9DA7-3F17A5E2A7E6}">
      <formula1>"○,　"</formula1>
    </dataValidation>
    <dataValidation errorStyle="warning" imeMode="hiragana" allowBlank="1" showInputMessage="1" showErrorMessage="1" sqref="T288:Y288" xr:uid="{827EF55E-2ACD-49D0-8B2C-584B059BDD14}"/>
    <dataValidation type="list" imeMode="halfAlpha" allowBlank="1" showInputMessage="1" showErrorMessage="1" error="リストから選択してください" sqref="S292" xr:uid="{A560B0A9-ED3A-4FC8-8CD8-8BACA6B44B8D}">
      <formula1>"○,　"</formula1>
    </dataValidation>
    <dataValidation errorStyle="warning" imeMode="hiragana" allowBlank="1" showInputMessage="1" showErrorMessage="1" sqref="T292:Y292" xr:uid="{050B9273-9461-4975-96EA-9246540988D9}"/>
    <dataValidation type="list" imeMode="halfAlpha" allowBlank="1" showInputMessage="1" showErrorMessage="1" error="リストから選択してください" sqref="S293" xr:uid="{BF04960C-75BB-42FF-82C4-E95EF8FA7065}">
      <formula1>"○,　"</formula1>
    </dataValidation>
    <dataValidation errorStyle="warning" imeMode="hiragana" allowBlank="1" showInputMessage="1" showErrorMessage="1" sqref="T293:Y293" xr:uid="{9EBB31D3-875D-48DB-9B46-F5EFEA3ABE72}"/>
    <dataValidation type="list" imeMode="halfAlpha" allowBlank="1" showInputMessage="1" showErrorMessage="1" error="リストから選択してください" sqref="S294" xr:uid="{A67326B3-C1A7-4A64-A560-7B011CD77A0B}">
      <formula1>"○,　"</formula1>
    </dataValidation>
    <dataValidation errorStyle="warning" imeMode="hiragana" allowBlank="1" showInputMessage="1" showErrorMessage="1" sqref="T294:Y294" xr:uid="{6A117AF6-F21E-4E49-B926-A9D33DE8624F}"/>
    <dataValidation type="list" imeMode="halfAlpha" allowBlank="1" showInputMessage="1" showErrorMessage="1" error="リストから選択してください" sqref="S295" xr:uid="{F4D11BB5-50CE-4742-B5FF-5224AA4BC18E}">
      <formula1>"○,　"</formula1>
    </dataValidation>
    <dataValidation errorStyle="warning" imeMode="hiragana" allowBlank="1" showInputMessage="1" showErrorMessage="1" sqref="T295:Y295" xr:uid="{0E0F5BA9-5491-4D10-98FC-E1715F375180}"/>
    <dataValidation type="list" imeMode="halfAlpha" allowBlank="1" showInputMessage="1" showErrorMessage="1" error="リストから選択してください" sqref="S296" xr:uid="{842A6C55-719C-427C-AC2D-DFF86209A89F}">
      <formula1>"○,　"</formula1>
    </dataValidation>
    <dataValidation errorStyle="warning" imeMode="hiragana" allowBlank="1" showInputMessage="1" showErrorMessage="1" sqref="T296:Y296" xr:uid="{00126385-B512-40E4-86CB-1E48092764B4}"/>
    <dataValidation type="list" imeMode="halfAlpha" allowBlank="1" showInputMessage="1" showErrorMessage="1" error="リストから選択してください" sqref="S297" xr:uid="{B1692D6B-2CAE-47E5-8E4A-1561C1A5C6BB}">
      <formula1>"○,　"</formula1>
    </dataValidation>
    <dataValidation errorStyle="warning" imeMode="hiragana" allowBlank="1" showInputMessage="1" showErrorMessage="1" sqref="T297:Y297" xr:uid="{98A5341D-B37C-4D7F-8222-9D5072D41355}"/>
    <dataValidation type="list" imeMode="halfAlpha" allowBlank="1" showInputMessage="1" showErrorMessage="1" error="リストから選択してください" sqref="S298" xr:uid="{D6995939-6CDA-4B56-8CC4-191FF38FFE43}">
      <formula1>"○,　"</formula1>
    </dataValidation>
    <dataValidation errorStyle="warning" imeMode="hiragana" allowBlank="1" showInputMessage="1" showErrorMessage="1" sqref="T298:Y298" xr:uid="{1A7562A5-EE9C-4C35-A77C-9327184C3343}"/>
    <dataValidation type="list" imeMode="halfAlpha" allowBlank="1" showInputMessage="1" showErrorMessage="1" error="リストから選択してください" sqref="S299" xr:uid="{540D11C5-1941-470A-8A34-DCDC055215A3}">
      <formula1>"○,　"</formula1>
    </dataValidation>
    <dataValidation errorStyle="warning" imeMode="hiragana" allowBlank="1" showInputMessage="1" showErrorMessage="1" sqref="T299:Y299" xr:uid="{229BBA2B-5A78-4869-B3F0-7C38FB4EF3AE}"/>
    <dataValidation type="list" imeMode="halfAlpha" allowBlank="1" showInputMessage="1" showErrorMessage="1" error="リストから選択してください" sqref="S300" xr:uid="{B940CD25-DDBD-4382-9209-2308582E2DD1}">
      <formula1>"○,　"</formula1>
    </dataValidation>
    <dataValidation errorStyle="warning" imeMode="hiragana" allowBlank="1" showInputMessage="1" showErrorMessage="1" sqref="T300:Y300" xr:uid="{C259E0E8-6753-4D94-96DF-6FEA54A84FEF}"/>
    <dataValidation type="list" imeMode="halfAlpha" allowBlank="1" showInputMessage="1" showErrorMessage="1" error="リストから選択してください" sqref="S301" xr:uid="{1F9C9D45-DC09-4FD1-BEF8-097A6C25C742}">
      <formula1>"○,　"</formula1>
    </dataValidation>
    <dataValidation errorStyle="warning" imeMode="hiragana" allowBlank="1" showInputMessage="1" showErrorMessage="1" sqref="T301:Y301" xr:uid="{526DF9F3-2458-40ED-BF0A-6684048FD659}"/>
    <dataValidation type="list" imeMode="halfAlpha" allowBlank="1" showInputMessage="1" showErrorMessage="1" error="リストから選択してください" sqref="S302" xr:uid="{88782D35-CCD9-4954-A6A7-2055077EA84B}">
      <formula1>"○,　"</formula1>
    </dataValidation>
    <dataValidation errorStyle="warning" imeMode="hiragana" allowBlank="1" showInputMessage="1" showErrorMessage="1" sqref="T302:Y302" xr:uid="{C566D10D-6EDE-480E-A519-8D96A1A99977}"/>
    <dataValidation type="list" imeMode="halfAlpha" allowBlank="1" showInputMessage="1" showErrorMessage="1" error="リストから選択してください" sqref="S303" xr:uid="{551F46B7-CE20-4026-A8A8-618DDC9AE53B}">
      <formula1>"○,　"</formula1>
    </dataValidation>
    <dataValidation errorStyle="warning" imeMode="hiragana" allowBlank="1" showInputMessage="1" showErrorMessage="1" sqref="T303:Y303" xr:uid="{DCFE994D-B009-43D7-A2D2-9BAA27A81FFB}"/>
    <dataValidation type="list" imeMode="halfAlpha" allowBlank="1" showInputMessage="1" showErrorMessage="1" error="リストから選択してください" sqref="S304" xr:uid="{DAA582BA-6800-4153-8FE6-DB996AF64FFB}">
      <formula1>"○,　"</formula1>
    </dataValidation>
    <dataValidation errorStyle="warning" imeMode="hiragana" allowBlank="1" showInputMessage="1" showErrorMessage="1" sqref="T304:Y304" xr:uid="{CE5B2BCD-3E2E-42F6-BA17-986DC79733A9}"/>
    <dataValidation type="list" imeMode="halfAlpha" allowBlank="1" showInputMessage="1" showErrorMessage="1" error="リストから選択してください" sqref="S305" xr:uid="{B6F51019-3FB1-460C-9BE0-625FAB121B8A}">
      <formula1>"○,　"</formula1>
    </dataValidation>
    <dataValidation errorStyle="warning" imeMode="hiragana" allowBlank="1" showInputMessage="1" showErrorMessage="1" sqref="T305:Y305" xr:uid="{590F3A16-C946-4FDB-8A10-256414124231}"/>
    <dataValidation type="list" imeMode="halfAlpha" allowBlank="1" showInputMessage="1" showErrorMessage="1" error="リストから選択してください" sqref="S306" xr:uid="{F2FE686C-8B3B-44C2-BB52-623F3A8DFCC4}">
      <formula1>"○,　"</formula1>
    </dataValidation>
    <dataValidation errorStyle="warning" imeMode="hiragana" allowBlank="1" showInputMessage="1" showErrorMessage="1" sqref="T306:Y306" xr:uid="{9226F07A-E494-4DAC-89F0-A04D364D541D}"/>
    <dataValidation type="list" imeMode="halfAlpha" allowBlank="1" showInputMessage="1" showErrorMessage="1" error="リストから選択してください" sqref="S307" xr:uid="{B2FDBC59-1F5F-42F7-9135-F92D4B77A0CA}">
      <formula1>"○,　"</formula1>
    </dataValidation>
    <dataValidation errorStyle="warning" imeMode="hiragana" allowBlank="1" showInputMessage="1" showErrorMessage="1" sqref="T307:Y307" xr:uid="{A0FBB31C-B059-4075-B1B3-B2BB8DD88E9D}"/>
    <dataValidation type="list" imeMode="halfAlpha" allowBlank="1" showInputMessage="1" showErrorMessage="1" error="リストから選択してください" sqref="S308" xr:uid="{96B0A5A2-FE55-44F1-930D-903F52EFEB9F}">
      <formula1>"○,　"</formula1>
    </dataValidation>
    <dataValidation errorStyle="warning" imeMode="hiragana" allowBlank="1" showInputMessage="1" showErrorMessage="1" sqref="T308:Y308" xr:uid="{A7E02189-C970-4CA2-BBAB-3011BB8104CE}"/>
    <dataValidation type="list" imeMode="halfAlpha" allowBlank="1" showInputMessage="1" showErrorMessage="1" error="リストから選択してください" sqref="S309" xr:uid="{D78E9C93-2FD7-49D5-B4DA-B0273A9B7B89}">
      <formula1>"○,　"</formula1>
    </dataValidation>
    <dataValidation errorStyle="warning" imeMode="hiragana" allowBlank="1" showInputMessage="1" showErrorMessage="1" sqref="T309:Y309" xr:uid="{2CD6671F-8824-407F-A970-48A84966CD44}"/>
    <dataValidation type="list" imeMode="halfAlpha" allowBlank="1" showInputMessage="1" showErrorMessage="1" error="リストから選択してください" sqref="S310" xr:uid="{D5091FF8-1A04-48C9-B4AE-8FC13FB87818}">
      <formula1>"○,　"</formula1>
    </dataValidation>
    <dataValidation errorStyle="warning" imeMode="hiragana" allowBlank="1" showInputMessage="1" showErrorMessage="1" sqref="T310:Y310" xr:uid="{562280C5-B5D2-41E7-91A2-925B1B092FB7}"/>
    <dataValidation type="list" imeMode="halfAlpha" allowBlank="1" showInputMessage="1" showErrorMessage="1" error="リストから選択してください" sqref="S311" xr:uid="{4D9A1C3C-8D6C-4626-8628-234A16C58523}">
      <formula1>"○,　"</formula1>
    </dataValidation>
    <dataValidation errorStyle="warning" imeMode="hiragana" allowBlank="1" showInputMessage="1" showErrorMessage="1" sqref="T311:Y311" xr:uid="{B82BB871-CB59-4F1B-8A6C-441D23DDA788}"/>
    <dataValidation type="list" imeMode="halfAlpha" allowBlank="1" showInputMessage="1" showErrorMessage="1" error="リストから選択してください" sqref="S312" xr:uid="{FC04ECC2-F07C-42EF-8140-E4DEFC558AC3}">
      <formula1>"○,　"</formula1>
    </dataValidation>
    <dataValidation errorStyle="warning" imeMode="hiragana" allowBlank="1" showInputMessage="1" showErrorMessage="1" sqref="T312:Y312" xr:uid="{28EEBDE2-361F-4627-BC7C-DEFEE0CADAD8}"/>
    <dataValidation type="list" imeMode="halfAlpha" allowBlank="1" showInputMessage="1" showErrorMessage="1" error="リストから選択してください" sqref="S313" xr:uid="{8D092AF6-C887-4B20-BACD-4C71A513FB59}">
      <formula1>"○,　"</formula1>
    </dataValidation>
    <dataValidation errorStyle="warning" imeMode="hiragana" allowBlank="1" showInputMessage="1" showErrorMessage="1" sqref="T313:Y313" xr:uid="{F7865F2B-E242-4E52-B07F-F73D65FD9DC6}"/>
    <dataValidation type="list" imeMode="halfAlpha" allowBlank="1" showInputMessage="1" showErrorMessage="1" error="リストから選択してください" sqref="S314" xr:uid="{046860DB-7B97-453F-A8FA-0FADCA3A1A0D}">
      <formula1>"○,　"</formula1>
    </dataValidation>
    <dataValidation errorStyle="warning" imeMode="hiragana" allowBlank="1" showInputMessage="1" showErrorMessage="1" sqref="T314:Y314" xr:uid="{501B5433-5C7E-4B55-A6E1-0A56D4ABBE0A}"/>
    <dataValidation type="list" imeMode="halfAlpha" allowBlank="1" showInputMessage="1" showErrorMessage="1" error="リストから選択してください" sqref="S315" xr:uid="{2664D120-9F46-47E3-BBBA-FDB932CD398C}">
      <formula1>"○,　"</formula1>
    </dataValidation>
    <dataValidation errorStyle="warning" imeMode="hiragana" allowBlank="1" showInputMessage="1" showErrorMessage="1" sqref="T315:Y315" xr:uid="{BE40E585-8521-461D-B2F0-49A74840DD22}"/>
    <dataValidation type="list" imeMode="halfAlpha" allowBlank="1" showInputMessage="1" showErrorMessage="1" error="リストから選択してください" sqref="S316" xr:uid="{9229DAA9-347C-4A7E-9D76-7A69CAD0D4AF}">
      <formula1>"○,　"</formula1>
    </dataValidation>
    <dataValidation errorStyle="warning" imeMode="hiragana" allowBlank="1" showInputMessage="1" showErrorMessage="1" sqref="T316:Y316" xr:uid="{09BCA4CA-DE80-4679-82D2-5F3BB018AE38}"/>
    <dataValidation type="list" imeMode="halfAlpha" allowBlank="1" showInputMessage="1" showErrorMessage="1" error="リストから選択してください" sqref="S317" xr:uid="{36D0CB23-F972-4689-847E-EE14F2066A57}">
      <formula1>"○,　"</formula1>
    </dataValidation>
    <dataValidation errorStyle="warning" imeMode="hiragana" allowBlank="1" showInputMessage="1" showErrorMessage="1" sqref="T317:Y317" xr:uid="{2A495748-CE98-468A-9785-43633D27D6D3}"/>
    <dataValidation type="list" imeMode="halfAlpha" allowBlank="1" showInputMessage="1" showErrorMessage="1" error="リストから選択してください" sqref="S318" xr:uid="{B32CE160-0C5A-4A9E-A52A-57A861542412}">
      <formula1>"○,　"</formula1>
    </dataValidation>
    <dataValidation errorStyle="warning" imeMode="hiragana" allowBlank="1" showInputMessage="1" showErrorMessage="1" sqref="T318:Y318" xr:uid="{DEABE93F-9B3A-49B1-A96D-37D1A59E117B}"/>
    <dataValidation type="list" imeMode="halfAlpha" allowBlank="1" showInputMessage="1" showErrorMessage="1" error="リストから選択してください" sqref="S319" xr:uid="{5D65DE98-293F-4F2C-B9DF-749DCA4A72F4}">
      <formula1>"○,　"</formula1>
    </dataValidation>
    <dataValidation errorStyle="warning" imeMode="hiragana" allowBlank="1" showInputMessage="1" showErrorMessage="1" sqref="T319:Y319" xr:uid="{B7DED3B7-DDC5-4B87-99E9-FAEC019DCB32}"/>
    <dataValidation type="list" imeMode="halfAlpha" allowBlank="1" showInputMessage="1" showErrorMessage="1" error="リストから選択してください" sqref="S320" xr:uid="{A01C0A20-7654-4392-8F6E-2F638CCAAC19}">
      <formula1>"○,　"</formula1>
    </dataValidation>
    <dataValidation errorStyle="warning" imeMode="hiragana" allowBlank="1" showInputMessage="1" showErrorMessage="1" sqref="T320:Y320" xr:uid="{C88D0C30-FE7A-4757-8A74-8FFECA104C2B}"/>
    <dataValidation type="list" imeMode="halfAlpha" allowBlank="1" showInputMessage="1" showErrorMessage="1" error="リストから選択してください" sqref="S321" xr:uid="{AC4B7008-EB7E-4A48-AC71-95D752C61C94}">
      <formula1>"○,　"</formula1>
    </dataValidation>
    <dataValidation errorStyle="warning" imeMode="hiragana" allowBlank="1" showInputMessage="1" showErrorMessage="1" sqref="T321:Y321" xr:uid="{20D468FD-DF3C-4A09-8D08-F78E63A8BEE5}"/>
    <dataValidation type="list" imeMode="halfAlpha" allowBlank="1" showInputMessage="1" showErrorMessage="1" error="リストから選択してください" sqref="S322" xr:uid="{6B513864-0103-4660-9671-C1B4A6E170B3}">
      <formula1>"○,　"</formula1>
    </dataValidation>
    <dataValidation errorStyle="warning" imeMode="hiragana" allowBlank="1" showInputMessage="1" showErrorMessage="1" sqref="T322:Y322" xr:uid="{2703CA18-CC54-46E7-83D4-1F2CC6E9B6CB}"/>
    <dataValidation type="list" imeMode="halfAlpha" allowBlank="1" showInputMessage="1" showErrorMessage="1" error="リストから選択してください" sqref="S323" xr:uid="{476C8E51-A4A9-46EC-8A79-8C2353C63CF2}">
      <formula1>"○,　"</formula1>
    </dataValidation>
    <dataValidation errorStyle="warning" imeMode="hiragana" allowBlank="1" showInputMessage="1" showErrorMessage="1" sqref="T323:Y323" xr:uid="{848163BD-328F-48CF-B35F-8FC5C45C30BA}"/>
    <dataValidation type="list" imeMode="halfAlpha" allowBlank="1" showInputMessage="1" showErrorMessage="1" error="リストから選択してください" sqref="S324" xr:uid="{364DC80C-5FF7-4DC2-8DC1-F6A3EA41FCD8}">
      <formula1>"○,　"</formula1>
    </dataValidation>
    <dataValidation errorStyle="warning" imeMode="hiragana" allowBlank="1" showInputMessage="1" showErrorMessage="1" sqref="T324:Y324" xr:uid="{A4EEA9D0-2DF1-46AB-88CB-D59652C219ED}"/>
    <dataValidation type="list" imeMode="halfAlpha" allowBlank="1" showInputMessage="1" showErrorMessage="1" error="リストから選択してください" sqref="S325" xr:uid="{45FA6995-61A8-4849-909B-18FEC37E4C58}">
      <formula1>"○,　"</formula1>
    </dataValidation>
    <dataValidation errorStyle="warning" imeMode="hiragana" allowBlank="1" showInputMessage="1" showErrorMessage="1" sqref="T325:Y325" xr:uid="{E5285D6B-AB7E-4E47-AA9E-A9EF58A2C29A}"/>
    <dataValidation type="list" imeMode="halfAlpha" allowBlank="1" showInputMessage="1" showErrorMessage="1" error="リストから選択してください" sqref="S326" xr:uid="{32DFB460-FFCE-4EE2-98DE-8F29454A52EF}">
      <formula1>"○,　"</formula1>
    </dataValidation>
    <dataValidation errorStyle="warning" imeMode="hiragana" allowBlank="1" showInputMessage="1" showErrorMessage="1" sqref="T326:Y326" xr:uid="{549AB92A-5707-4C22-881F-C94233490192}"/>
    <dataValidation type="list" imeMode="halfAlpha" allowBlank="1" showInputMessage="1" showErrorMessage="1" error="リストから選択してください" sqref="S327" xr:uid="{FAAADD41-DD19-4920-9BDB-3E6F6D089934}">
      <formula1>"○,　"</formula1>
    </dataValidation>
    <dataValidation errorStyle="warning" imeMode="hiragana" allowBlank="1" showInputMessage="1" showErrorMessage="1" sqref="T327:Y327" xr:uid="{069D03A0-3FE2-4A43-80F8-B8EB467F08C3}"/>
    <dataValidation type="list" imeMode="halfAlpha" allowBlank="1" showInputMessage="1" showErrorMessage="1" error="リストから選択してください" sqref="S328" xr:uid="{4AC9F8CF-260D-48F9-8630-12920F636C80}">
      <formula1>"○,　"</formula1>
    </dataValidation>
    <dataValidation errorStyle="warning" imeMode="hiragana" allowBlank="1" showInputMessage="1" showErrorMessage="1" sqref="T328:Y328" xr:uid="{3A9D852A-7F50-4468-8A8C-B16694C72233}"/>
    <dataValidation type="list" imeMode="halfAlpha" allowBlank="1" showInputMessage="1" showErrorMessage="1" error="リストから選択してください" sqref="S329" xr:uid="{453826DB-C65E-486E-9AB4-13FB52F45E87}">
      <formula1>"○,　"</formula1>
    </dataValidation>
    <dataValidation errorStyle="warning" imeMode="hiragana" allowBlank="1" showInputMessage="1" showErrorMessage="1" sqref="T329:Y329" xr:uid="{806DDE48-98E2-469E-9744-22DC467BB08C}"/>
    <dataValidation type="list" imeMode="halfAlpha" allowBlank="1" showInputMessage="1" showErrorMessage="1" error="リストから選択してください" sqref="S330" xr:uid="{0E81C449-1950-40F3-8CD9-DC3298BCBC17}">
      <formula1>"○,　"</formula1>
    </dataValidation>
    <dataValidation errorStyle="warning" imeMode="hiragana" allowBlank="1" showInputMessage="1" showErrorMessage="1" sqref="T330:Y330" xr:uid="{E496A4A8-A549-4016-BD6D-CBCEC2948B3A}"/>
    <dataValidation type="list" imeMode="halfAlpha" allowBlank="1" showInputMessage="1" showErrorMessage="1" error="リストから選択してください" sqref="S331" xr:uid="{C95A39F2-93DE-45E4-92C3-0B58BB6585E1}">
      <formula1>"○,　"</formula1>
    </dataValidation>
    <dataValidation errorStyle="warning" imeMode="hiragana" allowBlank="1" showInputMessage="1" showErrorMessage="1" sqref="T331:Y331" xr:uid="{37C398E6-D3A3-48DF-A76E-8E234FA228DB}"/>
    <dataValidation type="list" imeMode="halfAlpha" allowBlank="1" showInputMessage="1" showErrorMessage="1" error="リストから選択してください" sqref="S332" xr:uid="{40CD119B-B5B1-46B1-950F-B9BB17877C53}">
      <formula1>"○,　"</formula1>
    </dataValidation>
    <dataValidation errorStyle="warning" imeMode="hiragana" allowBlank="1" showInputMessage="1" showErrorMessage="1" sqref="T332:Y332" xr:uid="{DE5A00D4-0530-450D-B840-E28BA0C17929}"/>
    <dataValidation type="list" imeMode="halfAlpha" allowBlank="1" showInputMessage="1" showErrorMessage="1" error="リストから選択してください" sqref="S333" xr:uid="{07D3AAB4-0F7F-4F92-87FA-73D68D7BFA45}">
      <formula1>"○,　"</formula1>
    </dataValidation>
    <dataValidation errorStyle="warning" imeMode="hiragana" allowBlank="1" showInputMessage="1" showErrorMessage="1" sqref="T333:Y333" xr:uid="{46FA1187-D0A1-4B92-A65F-1D078C42EE20}"/>
    <dataValidation type="list" imeMode="halfAlpha" allowBlank="1" showInputMessage="1" showErrorMessage="1" error="リストから選択してください" sqref="S334" xr:uid="{7622650B-D66D-48B6-BF08-2868B8D0A83A}">
      <formula1>"○,　"</formula1>
    </dataValidation>
    <dataValidation errorStyle="warning" imeMode="hiragana" allowBlank="1" showInputMessage="1" showErrorMessage="1" sqref="T334:Y334" xr:uid="{1F78839B-62CC-4D1E-A7CE-F880C3C5B650}"/>
    <dataValidation type="list" imeMode="halfAlpha" allowBlank="1" showInputMessage="1" showErrorMessage="1" error="リストから選択してください" sqref="S335" xr:uid="{9C4A204A-888F-46BF-B0B2-2A760AB909F0}">
      <formula1>"○,　"</formula1>
    </dataValidation>
    <dataValidation errorStyle="warning" imeMode="hiragana" allowBlank="1" showInputMessage="1" showErrorMessage="1" sqref="T335:Y335" xr:uid="{E9B8C5EE-EE94-4DF6-A6D1-77A76285B82E}"/>
    <dataValidation type="list" imeMode="halfAlpha" allowBlank="1" showInputMessage="1" showErrorMessage="1" error="リストから選択してください" sqref="S336" xr:uid="{D36BFA4D-9BB6-48D8-BC9F-BD392AE9E883}">
      <formula1>"○,　"</formula1>
    </dataValidation>
    <dataValidation errorStyle="warning" imeMode="hiragana" allowBlank="1" showInputMessage="1" showErrorMessage="1" sqref="T336:Y336" xr:uid="{797DC40C-9FD5-4EE4-BDE8-E064745CA0E5}"/>
    <dataValidation type="list" imeMode="halfAlpha" allowBlank="1" showInputMessage="1" showErrorMessage="1" error="リストから選択してください" sqref="S337" xr:uid="{D6F65A84-A646-464B-A02C-9D40D7A82E93}">
      <formula1>"○,　"</formula1>
    </dataValidation>
    <dataValidation errorStyle="warning" imeMode="hiragana" allowBlank="1" showInputMessage="1" showErrorMessage="1" sqref="T337:Y337" xr:uid="{054C9FE0-CDF3-47BB-8C6E-0169534E15D0}"/>
    <dataValidation type="list" imeMode="halfAlpha" allowBlank="1" showInputMessage="1" showErrorMessage="1" error="リストから選択してください" sqref="S338" xr:uid="{0CD16E65-12F3-41A3-8D44-28061FCBF9A7}">
      <formula1>"○,　"</formula1>
    </dataValidation>
    <dataValidation errorStyle="warning" imeMode="hiragana" allowBlank="1" showInputMessage="1" showErrorMessage="1" sqref="T338:Y338" xr:uid="{3D98A18A-2BD5-463F-ABB6-DF6B493F3CEB}"/>
    <dataValidation type="list" imeMode="halfAlpha" allowBlank="1" showInputMessage="1" showErrorMessage="1" error="リストから選択してください" sqref="S339" xr:uid="{0DD18E3C-E716-4E6E-BAAC-A01DFB7D8ACC}">
      <formula1>"○,　"</formula1>
    </dataValidation>
    <dataValidation errorStyle="warning" imeMode="hiragana" allowBlank="1" showInputMessage="1" showErrorMessage="1" sqref="T339:Y339" xr:uid="{FFDEF73E-205F-4795-A088-B54855BBCA70}"/>
    <dataValidation type="list" imeMode="halfAlpha" allowBlank="1" showInputMessage="1" showErrorMessage="1" error="リストから選択してください" sqref="S340" xr:uid="{80E9419A-57B3-4B07-A129-5229CE63D200}">
      <formula1>"○,　"</formula1>
    </dataValidation>
    <dataValidation errorStyle="warning" imeMode="hiragana" allowBlank="1" showInputMessage="1" showErrorMessage="1" sqref="T340:Y340" xr:uid="{1FD84BE6-8343-4A70-A335-39A4329FA879}"/>
    <dataValidation type="list" imeMode="halfAlpha" allowBlank="1" showInputMessage="1" showErrorMessage="1" error="リストから選択してください" sqref="S341" xr:uid="{AC19C8AA-4505-4FD6-B4FA-117F1BEF4A34}">
      <formula1>"○,　"</formula1>
    </dataValidation>
    <dataValidation errorStyle="warning" imeMode="hiragana" allowBlank="1" showInputMessage="1" showErrorMessage="1" sqref="T341:Y341" xr:uid="{3FBC64CD-4303-4C70-973F-47E3A7818F99}"/>
    <dataValidation type="list" imeMode="halfAlpha" allowBlank="1" showInputMessage="1" showErrorMessage="1" error="リストから選択してください" sqref="S342" xr:uid="{5AA0CE7E-C824-40E5-B99D-C52AAF641A2E}">
      <formula1>"○,　"</formula1>
    </dataValidation>
    <dataValidation errorStyle="warning" imeMode="hiragana" allowBlank="1" showInputMessage="1" showErrorMessage="1" sqref="T342:Y342" xr:uid="{51C2CF95-7EFD-4965-8B6A-29F79542C0FE}"/>
    <dataValidation type="list" imeMode="halfAlpha" allowBlank="1" showInputMessage="1" showErrorMessage="1" error="リストから選択してください" sqref="S343" xr:uid="{BFA290CC-34A8-45EB-9DEE-0250F7FBE445}">
      <formula1>"○,　"</formula1>
    </dataValidation>
    <dataValidation errorStyle="warning" imeMode="hiragana" allowBlank="1" showInputMessage="1" showErrorMessage="1" sqref="T343:Y343" xr:uid="{39EC7718-9BFE-4B23-BDE4-F5D8077A344F}"/>
    <dataValidation type="list" imeMode="halfAlpha" allowBlank="1" showInputMessage="1" showErrorMessage="1" error="リストから選択してください" sqref="S344" xr:uid="{BA3E5085-6217-44D8-87A8-D17979D6240D}">
      <formula1>"○,　"</formula1>
    </dataValidation>
    <dataValidation errorStyle="warning" imeMode="hiragana" allowBlank="1" showInputMessage="1" showErrorMessage="1" sqref="T344:Y344" xr:uid="{AFE941DE-3FAE-4C89-8C8B-52DFA89CBAFE}"/>
    <dataValidation type="list" imeMode="halfAlpha" allowBlank="1" showInputMessage="1" showErrorMessage="1" error="リストから選択してください" sqref="S345" xr:uid="{CA29F33B-B070-48C8-B469-6CDA974FA673}">
      <formula1>"○,　"</formula1>
    </dataValidation>
    <dataValidation errorStyle="warning" imeMode="hiragana" allowBlank="1" showInputMessage="1" showErrorMessage="1" sqref="T345:Y345" xr:uid="{B8054DBA-C1C5-4010-92CB-F0BD1A4307FB}"/>
    <dataValidation type="list" imeMode="halfAlpha" allowBlank="1" showInputMessage="1" showErrorMessage="1" error="リストから選択してください" sqref="S346" xr:uid="{9DA9EC35-08FD-40D2-B12C-152278671BA2}">
      <formula1>"○,　"</formula1>
    </dataValidation>
    <dataValidation errorStyle="warning" imeMode="hiragana" allowBlank="1" showInputMessage="1" showErrorMessage="1" sqref="T346:Y346" xr:uid="{3ADECD47-85CB-4526-B0B6-F403DFE03349}"/>
    <dataValidation type="list" imeMode="halfAlpha" allowBlank="1" showInputMessage="1" showErrorMessage="1" error="リストから選択してください" sqref="S347" xr:uid="{D5E71CE3-1CE7-4765-A6ED-0B3F044EFEF0}">
      <formula1>"○,　"</formula1>
    </dataValidation>
    <dataValidation errorStyle="warning" imeMode="hiragana" allowBlank="1" showInputMessage="1" showErrorMessage="1" sqref="T347:Y347" xr:uid="{2E1FBEB0-0E64-4D60-8A3C-3CDF675C1B70}"/>
    <dataValidation type="list" imeMode="halfAlpha" allowBlank="1" showInputMessage="1" showErrorMessage="1" error="リストから選択してください" sqref="S348" xr:uid="{A8400027-A119-4DD9-B8A1-A434754E525C}">
      <formula1>"○,　"</formula1>
    </dataValidation>
    <dataValidation errorStyle="warning" imeMode="hiragana" allowBlank="1" showInputMessage="1" showErrorMessage="1" sqref="T348:Y348" xr:uid="{AD084A6A-A24D-4295-807B-43FD2D85809A}"/>
    <dataValidation type="list" imeMode="halfAlpha" allowBlank="1" showInputMessage="1" showErrorMessage="1" error="リストから選択してください" sqref="S349" xr:uid="{F44ED46E-BB0E-4CE2-A14B-D3FCAF75718D}">
      <formula1>"○,　"</formula1>
    </dataValidation>
    <dataValidation errorStyle="warning" imeMode="hiragana" allowBlank="1" showInputMessage="1" showErrorMessage="1" sqref="T349:Y349" xr:uid="{7C41342A-0E58-4AD2-B3DA-4EB0E00D2C26}"/>
    <dataValidation type="list" imeMode="halfAlpha" allowBlank="1" showInputMessage="1" showErrorMessage="1" error="リストから選択してください" sqref="S350" xr:uid="{2BA107F7-B2E4-4D8A-95B0-06CA1D24D526}">
      <formula1>"○,　"</formula1>
    </dataValidation>
    <dataValidation errorStyle="warning" imeMode="hiragana" allowBlank="1" showInputMessage="1" showErrorMessage="1" sqref="T350:Y350" xr:uid="{EC4B8900-989F-47BB-9591-3D0FB64353E2}"/>
    <dataValidation type="list" imeMode="halfAlpha" allowBlank="1" showInputMessage="1" showErrorMessage="1" error="リストから選択してください" sqref="S351" xr:uid="{B8A247F9-3132-4CE2-8E90-6B9ECB932C3E}">
      <formula1>"○,　"</formula1>
    </dataValidation>
    <dataValidation errorStyle="warning" imeMode="hiragana" allowBlank="1" showInputMessage="1" showErrorMessage="1" sqref="T351:Y351" xr:uid="{665F5844-2251-48FC-833A-B8431C088A6D}"/>
    <dataValidation type="list" imeMode="halfAlpha" allowBlank="1" showInputMessage="1" showErrorMessage="1" error="リストから選択してください" sqref="S352" xr:uid="{F12BD8D9-70A3-4323-82BD-F8B073C5C126}">
      <formula1>"○,　"</formula1>
    </dataValidation>
    <dataValidation errorStyle="warning" imeMode="hiragana" allowBlank="1" showInputMessage="1" showErrorMessage="1" sqref="T352:Y352" xr:uid="{3D886190-91A8-462A-A675-964D91A626E5}"/>
    <dataValidation type="list" imeMode="halfAlpha" allowBlank="1" showInputMessage="1" showErrorMessage="1" error="リストから選択してください" sqref="S353" xr:uid="{3779987A-EF39-461B-BFCD-253BE10180AC}">
      <formula1>"○,　"</formula1>
    </dataValidation>
    <dataValidation errorStyle="warning" imeMode="hiragana" allowBlank="1" showInputMessage="1" showErrorMessage="1" sqref="T353:Y353" xr:uid="{D4C103CF-279A-4D22-9ABE-072F31919475}"/>
    <dataValidation type="list" imeMode="halfAlpha" allowBlank="1" showInputMessage="1" showErrorMessage="1" error="リストから選択してください" sqref="S354" xr:uid="{C5400CDA-6DEE-4863-82D5-D308BB21EB66}">
      <formula1>"○,　"</formula1>
    </dataValidation>
    <dataValidation errorStyle="warning" imeMode="hiragana" allowBlank="1" showInputMessage="1" showErrorMessage="1" sqref="T354:Y354" xr:uid="{9586504F-1DE0-40B4-B4CF-2B1AE0712808}"/>
    <dataValidation type="list" imeMode="halfAlpha" allowBlank="1" showInputMessage="1" showErrorMessage="1" error="リストから選択してください" sqref="S355" xr:uid="{CF47A1F4-01D2-4BF3-86A2-D36B8CD6668C}">
      <formula1>"○,　"</formula1>
    </dataValidation>
    <dataValidation errorStyle="warning" imeMode="hiragana" allowBlank="1" showInputMessage="1" showErrorMessage="1" sqref="T355:Y355" xr:uid="{B90EA417-7EBC-4F87-8573-871C36FE2ACA}"/>
    <dataValidation type="list" imeMode="halfAlpha" allowBlank="1" showInputMessage="1" showErrorMessage="1" error="リストから選択してください" sqref="S356" xr:uid="{C39283FB-F526-4DCD-AB0B-DA00B6BC52E5}">
      <formula1>"○,　"</formula1>
    </dataValidation>
    <dataValidation errorStyle="warning" imeMode="hiragana" allowBlank="1" showInputMessage="1" showErrorMessage="1" sqref="T356:Y356" xr:uid="{6E2E7136-5E4B-4198-8795-1D8C622714DB}"/>
    <dataValidation type="list" imeMode="halfAlpha" allowBlank="1" showInputMessage="1" showErrorMessage="1" error="リストから選択してください" sqref="S357" xr:uid="{CCDD4163-95FD-4802-B474-E46BCE0911FF}">
      <formula1>"○,　"</formula1>
    </dataValidation>
    <dataValidation errorStyle="warning" imeMode="hiragana" allowBlank="1" showInputMessage="1" showErrorMessage="1" sqref="T357:Y357" xr:uid="{C512B892-862E-4614-A62C-3918D47DDAAF}"/>
    <dataValidation type="list" imeMode="halfAlpha" allowBlank="1" showInputMessage="1" showErrorMessage="1" error="リストから選択してください" sqref="S358" xr:uid="{5ADBF666-FAC3-4B32-8CF7-618FDB831960}">
      <formula1>"○,　"</formula1>
    </dataValidation>
    <dataValidation errorStyle="warning" imeMode="hiragana" allowBlank="1" showInputMessage="1" showErrorMessage="1" sqref="T358:Y358" xr:uid="{9EB10BBC-5908-4D4D-8DD7-07A9543B8683}"/>
    <dataValidation type="list" imeMode="halfAlpha" allowBlank="1" showInputMessage="1" showErrorMessage="1" error="リストから選択してください" sqref="S359" xr:uid="{80C7FD9D-4967-4841-B5B0-D965178CC151}">
      <formula1>"○,　"</formula1>
    </dataValidation>
    <dataValidation errorStyle="warning" imeMode="hiragana" allowBlank="1" showInputMessage="1" showErrorMessage="1" sqref="T359:Y359" xr:uid="{E9BBC509-3ED4-46A2-92FD-F67F45EA707E}"/>
    <dataValidation type="list" imeMode="halfAlpha" allowBlank="1" showInputMessage="1" showErrorMessage="1" error="リストから選択してください" sqref="S360" xr:uid="{5F681FA3-DB3E-491F-8EF0-BFEF9ED515EE}">
      <formula1>"○,　"</formula1>
    </dataValidation>
    <dataValidation errorStyle="warning" imeMode="hiragana" allowBlank="1" showInputMessage="1" showErrorMessage="1" sqref="T360:Y360" xr:uid="{BCA79E4C-EBC1-4B0D-A7E5-2887CF1ED556}"/>
    <dataValidation type="list" imeMode="halfAlpha" allowBlank="1" showInputMessage="1" showErrorMessage="1" error="リストから選択してください" sqref="S361" xr:uid="{6D63EEFB-9D8C-4AC0-B9B0-553073901CD9}">
      <formula1>"○,　"</formula1>
    </dataValidation>
    <dataValidation errorStyle="warning" imeMode="hiragana" allowBlank="1" showInputMessage="1" showErrorMessage="1" sqref="T361:Y361" xr:uid="{AD60939D-854F-4819-BC71-A3BF21A6AABD}"/>
    <dataValidation type="list" imeMode="halfAlpha" allowBlank="1" showInputMessage="1" showErrorMessage="1" error="リストから選択してください" sqref="S362" xr:uid="{9000EC1C-0772-4F05-820C-7C02B5752515}">
      <formula1>"○,　"</formula1>
    </dataValidation>
    <dataValidation errorStyle="warning" imeMode="hiragana" allowBlank="1" showInputMessage="1" showErrorMessage="1" sqref="T362:Y362" xr:uid="{EDE57C93-6B3D-4312-B7A6-5D2DCFE8EBE1}"/>
    <dataValidation type="list" imeMode="halfAlpha" allowBlank="1" showInputMessage="1" showErrorMessage="1" error="リストから選択してください" sqref="S363" xr:uid="{3055ACE9-E0F2-4CFE-9C3D-197CD2D2FCE1}">
      <formula1>"○,　"</formula1>
    </dataValidation>
    <dataValidation errorStyle="warning" imeMode="hiragana" allowBlank="1" showInputMessage="1" showErrorMessage="1" sqref="T363:Y363" xr:uid="{EB4C79E9-3D91-4F33-BADE-0F7BF69F6A09}"/>
    <dataValidation type="list" imeMode="halfAlpha" allowBlank="1" showInputMessage="1" showErrorMessage="1" error="リストから選択してください" sqref="S364" xr:uid="{794441A5-86D4-4BE4-8406-D31BA83FBE7A}">
      <formula1>"○,　"</formula1>
    </dataValidation>
    <dataValidation errorStyle="warning" imeMode="hiragana" allowBlank="1" showInputMessage="1" showErrorMessage="1" sqref="T364:Y364" xr:uid="{188B66D1-91BA-4169-B188-D3223B84C9EC}"/>
    <dataValidation errorStyle="warning" imeMode="hiragana" allowBlank="1" showInputMessage="1" showErrorMessage="1" sqref="D373:H373" xr:uid="{43CB4510-356A-4676-A270-790434BC44C8}"/>
    <dataValidation errorStyle="warning" imeMode="hiragana" allowBlank="1" showInputMessage="1" showErrorMessage="1" sqref="I373:M373" xr:uid="{7E18747F-7DBF-4ACC-B247-FDA8CCEB3F8F}"/>
    <dataValidation errorStyle="warning" imeMode="hiragana" allowBlank="1" showInputMessage="1" showErrorMessage="1" sqref="N373:Q373" xr:uid="{24DDC1E2-09D6-446D-A8F8-5B017B077222}"/>
    <dataValidation type="whole" imeMode="halfAlpha" allowBlank="1" showInputMessage="1" showErrorMessage="1" error="7桁の数字を入力してください" sqref="R373" xr:uid="{15633CF1-23D7-4563-874D-1FA4AD95E87A}">
      <formula1>0</formula1>
      <formula2>9999999</formula2>
    </dataValidation>
    <dataValidation errorStyle="warning" imeMode="hiragana" allowBlank="1" showInputMessage="1" showErrorMessage="1" sqref="S373:Y373" xr:uid="{1B4A646B-BB84-41E8-908F-88398F2B82B0}"/>
    <dataValidation errorStyle="warning" imeMode="hiragana" allowBlank="1" showInputMessage="1" showErrorMessage="1" sqref="D374:H374" xr:uid="{1643198A-05F3-4F1C-B5F9-410A5E75E2E7}"/>
    <dataValidation errorStyle="warning" imeMode="hiragana" allowBlank="1" showInputMessage="1" showErrorMessage="1" sqref="I374:M374" xr:uid="{BF3B1351-ECD1-4460-94CC-866BEF4A5905}"/>
    <dataValidation errorStyle="warning" imeMode="hiragana" allowBlank="1" showInputMessage="1" showErrorMessage="1" sqref="N374:Q374" xr:uid="{444460F2-0C12-4049-82E4-6911F5215524}"/>
    <dataValidation type="whole" imeMode="halfAlpha" allowBlank="1" showInputMessage="1" showErrorMessage="1" error="7桁の数字を入力してください" sqref="R374" xr:uid="{FE93B28E-635B-4BB3-BA46-DC6757387112}">
      <formula1>0</formula1>
      <formula2>9999999</formula2>
    </dataValidation>
    <dataValidation errorStyle="warning" imeMode="hiragana" allowBlank="1" showInputMessage="1" showErrorMessage="1" sqref="S374:Y374" xr:uid="{3D3D8764-CB42-449F-97E7-74CB8557C66C}"/>
    <dataValidation errorStyle="warning" imeMode="hiragana" allowBlank="1" showInputMessage="1" showErrorMessage="1" sqref="D375:H375" xr:uid="{4EAD5F76-8BE1-4180-841C-ACD69201C88C}"/>
    <dataValidation errorStyle="warning" imeMode="hiragana" allowBlank="1" showInputMessage="1" showErrorMessage="1" sqref="I375:M375" xr:uid="{BD806FDE-1ED4-4A97-A9A7-C37E5E4BD50E}"/>
    <dataValidation errorStyle="warning" imeMode="hiragana" allowBlank="1" showInputMessage="1" showErrorMessage="1" sqref="N375:Q375" xr:uid="{7B0D6CF6-54F4-4B4A-A35A-742D4C1D4C9A}"/>
    <dataValidation type="whole" imeMode="halfAlpha" allowBlank="1" showInputMessage="1" showErrorMessage="1" error="7桁の数字を入力してください" sqref="R375" xr:uid="{C91E162B-476E-46D5-878D-F986EE3D3C88}">
      <formula1>0</formula1>
      <formula2>9999999</formula2>
    </dataValidation>
    <dataValidation errorStyle="warning" imeMode="hiragana" allowBlank="1" showInputMessage="1" showErrorMessage="1" sqref="S375:Y375" xr:uid="{2AAE8653-F2BE-4B11-9275-EB25C1896E69}"/>
    <dataValidation errorStyle="warning" imeMode="hiragana" allowBlank="1" showInputMessage="1" showErrorMessage="1" sqref="D376:H376" xr:uid="{6A8AD5F0-DB25-481F-8163-7B8735D69B16}"/>
    <dataValidation errorStyle="warning" imeMode="hiragana" allowBlank="1" showInputMessage="1" showErrorMessage="1" sqref="I376:M376" xr:uid="{7B33F051-45AC-492F-A77E-59DE54D6A7EE}"/>
    <dataValidation errorStyle="warning" imeMode="hiragana" allowBlank="1" showInputMessage="1" showErrorMessage="1" sqref="N376:Q376" xr:uid="{7051ADA5-BDC8-407C-86A6-4CD516771362}"/>
    <dataValidation type="whole" imeMode="halfAlpha" allowBlank="1" showInputMessage="1" showErrorMessage="1" error="7桁の数字を入力してください" sqref="R376" xr:uid="{5AE156A9-7BE6-4823-9DCF-E773EA41F16A}">
      <formula1>0</formula1>
      <formula2>9999999</formula2>
    </dataValidation>
    <dataValidation errorStyle="warning" imeMode="hiragana" allowBlank="1" showInputMessage="1" showErrorMessage="1" sqref="S376:Y376" xr:uid="{BD488811-C74A-4BA1-A219-AAD32757FDEB}"/>
    <dataValidation errorStyle="warning" imeMode="hiragana" allowBlank="1" showInputMessage="1" showErrorMessage="1" sqref="D377:H377" xr:uid="{43A781EE-17E0-437D-BADA-587CAA8D744D}"/>
    <dataValidation errorStyle="warning" imeMode="hiragana" allowBlank="1" showInputMessage="1" showErrorMessage="1" sqref="I377:M377" xr:uid="{F2C2B865-A005-4D1F-8633-36A16CEBE859}"/>
    <dataValidation errorStyle="warning" imeMode="hiragana" allowBlank="1" showInputMessage="1" showErrorMessage="1" sqref="N377:Q377" xr:uid="{CB2EEBF5-1262-4385-9EB3-78B78F4DCC33}"/>
    <dataValidation type="whole" imeMode="halfAlpha" allowBlank="1" showInputMessage="1" showErrorMessage="1" error="7桁の数字を入力してください" sqref="R377" xr:uid="{02B2253B-FAE6-45AA-9571-ACC22524F99D}">
      <formula1>0</formula1>
      <formula2>9999999</formula2>
    </dataValidation>
    <dataValidation errorStyle="warning" imeMode="hiragana" allowBlank="1" showInputMessage="1" showErrorMessage="1" sqref="S377:Y377" xr:uid="{F7182C27-C895-4F3D-A13C-0FBB6BE8667A}"/>
    <dataValidation errorStyle="warning" imeMode="hiragana" allowBlank="1" showInputMessage="1" showErrorMessage="1" sqref="D378:H378" xr:uid="{4A6EDCFD-2B03-4AD3-829B-A9480A1015FA}"/>
    <dataValidation errorStyle="warning" imeMode="hiragana" allowBlank="1" showInputMessage="1" showErrorMessage="1" sqref="I378:M378" xr:uid="{87296CEB-DD73-46D5-821F-F24252B3AC9C}"/>
    <dataValidation errorStyle="warning" imeMode="hiragana" allowBlank="1" showInputMessage="1" showErrorMessage="1" sqref="N378:Q378" xr:uid="{050CC5D5-451C-472A-A003-016FAA570618}"/>
    <dataValidation type="whole" imeMode="halfAlpha" allowBlank="1" showInputMessage="1" showErrorMessage="1" error="7桁の数字を入力してください" sqref="R378" xr:uid="{3A6EF4DA-127C-4725-B296-AAA652BE145C}">
      <formula1>0</formula1>
      <formula2>9999999</formula2>
    </dataValidation>
    <dataValidation errorStyle="warning" imeMode="hiragana" allowBlank="1" showInputMessage="1" showErrorMessage="1" sqref="S378:Y378" xr:uid="{E7653A54-8905-4E22-841F-BCAB8BECCFC5}"/>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zoomScaleNormal="100" workbookViewId="0"/>
  </sheetViews>
  <sheetFormatPr defaultRowHeight="13.5" x14ac:dyDescent="0.15"/>
  <cols>
    <col min="1" max="16384" width="9" style="117"/>
  </cols>
  <sheetData>
    <row r="1" spans="1:11" x14ac:dyDescent="0.15">
      <c r="A1" s="11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s="117" t="str">
        <f>"@神奈川県@和歌山県@鹿児島県@"</f>
        <v>@神奈川県@和歌山県@鹿児島県@</v>
      </c>
    </row>
    <row r="4" spans="1:11" x14ac:dyDescent="0.15">
      <c r="A4" s="117" t="s">
        <v>411</v>
      </c>
    </row>
    <row r="6" spans="1:11" x14ac:dyDescent="0.15">
      <c r="A6" s="84"/>
      <c r="B6" s="84"/>
      <c r="C6" s="84"/>
      <c r="D6" s="84"/>
      <c r="E6" s="84"/>
      <c r="F6" s="84"/>
      <c r="G6" s="84"/>
      <c r="H6" s="84"/>
      <c r="I6" s="84"/>
      <c r="J6" s="84"/>
      <c r="K6" s="84"/>
    </row>
    <row r="7" spans="1:11" x14ac:dyDescent="0.15">
      <c r="A7" s="84"/>
      <c r="B7" s="84"/>
      <c r="C7" s="84"/>
      <c r="D7" s="84"/>
      <c r="E7" s="84"/>
      <c r="F7" s="84"/>
      <c r="G7" s="84"/>
      <c r="H7" s="84"/>
      <c r="I7" s="84"/>
      <c r="J7" s="84"/>
      <c r="K7" s="84"/>
    </row>
    <row r="8" spans="1:11" x14ac:dyDescent="0.15">
      <c r="A8" s="84"/>
      <c r="B8" s="84"/>
      <c r="C8" s="84"/>
      <c r="D8" s="84"/>
      <c r="E8" s="84"/>
      <c r="F8" s="84"/>
      <c r="G8" s="84"/>
      <c r="H8" s="84"/>
      <c r="I8" s="84"/>
      <c r="J8" s="84"/>
      <c r="K8" s="84"/>
    </row>
    <row r="9" spans="1:11" x14ac:dyDescent="0.15">
      <c r="A9" s="84"/>
      <c r="B9" s="84"/>
      <c r="C9" s="84"/>
      <c r="D9" s="84"/>
      <c r="E9" s="84"/>
      <c r="F9" s="84"/>
      <c r="G9" s="84"/>
      <c r="H9" s="84"/>
      <c r="I9" s="84"/>
      <c r="J9" s="84"/>
      <c r="K9" s="84"/>
    </row>
    <row r="10" spans="1:11" x14ac:dyDescent="0.15">
      <c r="A10" s="84"/>
      <c r="B10" s="84"/>
      <c r="C10" s="84"/>
      <c r="D10" s="84"/>
      <c r="E10" s="84"/>
      <c r="F10" s="84"/>
      <c r="G10" s="84"/>
      <c r="H10" s="84"/>
      <c r="I10" s="84"/>
      <c r="J10" s="84"/>
      <c r="K10" s="84"/>
    </row>
    <row r="11" spans="1:11" x14ac:dyDescent="0.15">
      <c r="A11" s="84"/>
      <c r="B11" s="84"/>
      <c r="C11" s="84"/>
      <c r="D11" s="84"/>
      <c r="E11" s="84"/>
      <c r="F11" s="84"/>
      <c r="G11" s="84"/>
      <c r="H11" s="84"/>
      <c r="I11" s="84"/>
      <c r="J11" s="84"/>
      <c r="K11" s="84"/>
    </row>
    <row r="12" spans="1:11" x14ac:dyDescent="0.15">
      <c r="A12" s="84"/>
      <c r="B12" s="84"/>
      <c r="C12" s="84"/>
      <c r="D12" s="84"/>
      <c r="E12" s="84"/>
      <c r="F12" s="84"/>
      <c r="G12" s="84"/>
      <c r="H12" s="84"/>
      <c r="I12" s="84"/>
      <c r="J12" s="84"/>
      <c r="K12" s="84"/>
    </row>
    <row r="13" spans="1:11" x14ac:dyDescent="0.15">
      <c r="A13" s="84"/>
      <c r="B13" s="84"/>
      <c r="C13" s="84"/>
      <c r="D13" s="84"/>
      <c r="E13" s="84"/>
      <c r="F13" s="84"/>
      <c r="G13" s="84"/>
      <c r="H13" s="84"/>
      <c r="I13" s="84"/>
      <c r="J13" s="84"/>
      <c r="K13" s="84"/>
    </row>
    <row r="14" spans="1:11" x14ac:dyDescent="0.15">
      <c r="A14" s="84"/>
      <c r="B14" s="84"/>
      <c r="C14" s="84"/>
      <c r="D14" s="84"/>
      <c r="E14" s="84"/>
      <c r="F14" s="84"/>
      <c r="G14" s="84"/>
      <c r="H14" s="84"/>
      <c r="I14" s="84"/>
      <c r="J14" s="84"/>
      <c r="K14" s="84"/>
    </row>
    <row r="15" spans="1:11" x14ac:dyDescent="0.15">
      <c r="A15" s="84"/>
      <c r="B15" s="84"/>
      <c r="C15" s="84"/>
      <c r="D15" s="84"/>
      <c r="E15" s="84"/>
      <c r="F15" s="84"/>
      <c r="G15" s="84"/>
      <c r="H15" s="84"/>
      <c r="I15" s="84"/>
      <c r="J15" s="84"/>
      <c r="K15" s="84"/>
    </row>
  </sheetData>
  <sheetProtection algorithmName="SHA-512" hashValue="Z4Uy13GCm6EJ0HKWFBlGGhF6hzKbfhZLycdVEnn0+ow5+gMSlE02ZELrs5TFy5ubdDkgehnB9E37m01+r1f7zw==" saltValue="FTmvrP5p4TsP1vcoanwYS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2022-02-16T04:22:00Z</cp:lastPrinted>
  <dcterms:created xsi:type="dcterms:W3CDTF">2018-07-20T07:50:20Z</dcterms:created>
  <dcterms:modified xsi:type="dcterms:W3CDTF">2024-11-07T05:38:44Z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